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PERTY\BBRUNELLE\Benefits\Tree Growth\"/>
    </mc:Choice>
  </mc:AlternateContent>
  <xr:revisionPtr revIDLastSave="0" documentId="13_ncr:1_{F9F8057E-EAD3-45B9-AD96-E85114E66627}" xr6:coauthVersionLast="36" xr6:coauthVersionMax="36" xr10:uidLastSave="{00000000-0000-0000-0000-000000000000}"/>
  <bookViews>
    <workbookView xWindow="360" yWindow="300" windowWidth="12120" windowHeight="9000" xr2:uid="{00000000-000D-0000-FFFF-FFFF00000000}"/>
  </bookViews>
  <sheets>
    <sheet name="A" sheetId="1" r:id="rId1"/>
  </sheets>
  <definedNames>
    <definedName name="_xlnm.Print_Area" localSheetId="0">A!$R$1:$AO$54</definedName>
    <definedName name="_xlnm.Print_Titles" localSheetId="0">A!$A:$B,A!$2:$2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C54" i="1" l="1"/>
  <c r="BC53" i="1"/>
  <c r="BC52" i="1"/>
  <c r="BC51" i="1"/>
  <c r="BC50" i="1"/>
  <c r="BC49" i="1"/>
  <c r="BC48" i="1"/>
  <c r="BC47" i="1"/>
  <c r="BC46" i="1"/>
  <c r="BC45" i="1"/>
  <c r="BC44" i="1"/>
  <c r="BC43" i="1"/>
  <c r="BC42" i="1"/>
  <c r="BC41" i="1"/>
  <c r="BC40" i="1"/>
  <c r="BC39" i="1"/>
  <c r="BC38" i="1"/>
  <c r="BC37" i="1"/>
  <c r="BC36" i="1"/>
  <c r="BC35" i="1"/>
  <c r="BC34" i="1"/>
  <c r="BC33" i="1"/>
  <c r="BC32" i="1"/>
  <c r="BC31" i="1"/>
  <c r="BC30" i="1"/>
  <c r="BC29" i="1"/>
  <c r="BC28" i="1"/>
  <c r="BC27" i="1"/>
  <c r="BC26" i="1"/>
  <c r="BC25" i="1"/>
  <c r="BC24" i="1"/>
  <c r="BC23" i="1"/>
  <c r="BC22" i="1"/>
  <c r="BC21" i="1"/>
  <c r="BC20" i="1"/>
  <c r="BC19" i="1"/>
  <c r="BC18" i="1"/>
  <c r="BC17" i="1"/>
  <c r="BC16" i="1"/>
  <c r="BC15" i="1"/>
  <c r="BC14" i="1"/>
  <c r="BC13" i="1"/>
  <c r="BC12" i="1"/>
  <c r="BC11" i="1"/>
  <c r="BC10" i="1"/>
  <c r="BC9" i="1"/>
  <c r="BC8" i="1"/>
  <c r="BC7" i="1"/>
  <c r="BB54" i="1"/>
  <c r="BB53" i="1"/>
  <c r="BB52" i="1"/>
  <c r="BB51" i="1"/>
  <c r="BB50" i="1"/>
  <c r="BB49" i="1"/>
  <c r="BB48" i="1"/>
  <c r="BB47" i="1"/>
  <c r="BB46" i="1"/>
  <c r="BB45" i="1"/>
  <c r="BB44" i="1"/>
  <c r="BB43" i="1"/>
  <c r="BB42" i="1"/>
  <c r="BB41" i="1"/>
  <c r="BB40" i="1"/>
  <c r="BB39" i="1"/>
  <c r="BB38" i="1"/>
  <c r="BB37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B7" i="1"/>
  <c r="BA54" i="1"/>
  <c r="BA53" i="1"/>
  <c r="BA52" i="1"/>
  <c r="BA51" i="1"/>
  <c r="BA50" i="1"/>
  <c r="BA49" i="1"/>
  <c r="BA48" i="1"/>
  <c r="BA47" i="1"/>
  <c r="BA46" i="1"/>
  <c r="BA45" i="1"/>
  <c r="BA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BA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BA18" i="1"/>
  <c r="BA17" i="1"/>
  <c r="BA16" i="1"/>
  <c r="BA15" i="1"/>
  <c r="BA14" i="1"/>
  <c r="BA13" i="1"/>
  <c r="BA12" i="1"/>
  <c r="BA11" i="1"/>
  <c r="BA10" i="1"/>
  <c r="BA9" i="1"/>
  <c r="BA8" i="1"/>
  <c r="BA7" i="1"/>
  <c r="AZ54" i="1"/>
  <c r="AZ53" i="1"/>
  <c r="AZ52" i="1"/>
  <c r="AZ51" i="1"/>
  <c r="AZ50" i="1"/>
  <c r="AZ49" i="1"/>
  <c r="AZ48" i="1"/>
  <c r="AZ47" i="1"/>
  <c r="AZ46" i="1"/>
  <c r="AZ45" i="1"/>
  <c r="AZ44" i="1"/>
  <c r="AZ43" i="1"/>
  <c r="AZ42" i="1"/>
  <c r="AZ41" i="1"/>
  <c r="AZ40" i="1"/>
  <c r="AZ39" i="1"/>
  <c r="AZ38" i="1"/>
  <c r="AZ37" i="1"/>
  <c r="AZ36" i="1"/>
  <c r="AZ35" i="1"/>
  <c r="AZ34" i="1"/>
  <c r="AZ33" i="1"/>
  <c r="AZ32" i="1"/>
  <c r="AZ31" i="1"/>
  <c r="AZ30" i="1"/>
  <c r="AZ29" i="1"/>
  <c r="AZ28" i="1"/>
  <c r="AZ27" i="1"/>
  <c r="AZ26" i="1"/>
  <c r="AZ25" i="1"/>
  <c r="AZ24" i="1"/>
  <c r="AZ23" i="1"/>
  <c r="AZ22" i="1"/>
  <c r="AZ21" i="1"/>
  <c r="AZ20" i="1"/>
  <c r="AZ19" i="1"/>
  <c r="AZ18" i="1"/>
  <c r="AZ17" i="1"/>
  <c r="AZ16" i="1"/>
  <c r="AZ15" i="1"/>
  <c r="AZ14" i="1"/>
  <c r="AZ13" i="1"/>
  <c r="AZ12" i="1"/>
  <c r="AZ11" i="1"/>
  <c r="AZ10" i="1"/>
  <c r="AZ9" i="1"/>
  <c r="AZ8" i="1"/>
  <c r="AZ7" i="1"/>
  <c r="AY54" i="1"/>
  <c r="AY53" i="1"/>
  <c r="AY52" i="1"/>
  <c r="AY51" i="1"/>
  <c r="AY50" i="1"/>
  <c r="AY49" i="1"/>
  <c r="AY48" i="1"/>
  <c r="AY47" i="1"/>
  <c r="AY46" i="1"/>
  <c r="AY45" i="1"/>
  <c r="AY44" i="1"/>
  <c r="AY43" i="1"/>
  <c r="AY42" i="1"/>
  <c r="AY41" i="1"/>
  <c r="AY40" i="1"/>
  <c r="AY39" i="1"/>
  <c r="AY38" i="1"/>
  <c r="AY37" i="1"/>
  <c r="AY36" i="1"/>
  <c r="AY35" i="1"/>
  <c r="AY34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Y8" i="1"/>
  <c r="AY7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W60" i="1"/>
  <c r="AV60" i="1"/>
  <c r="AW59" i="1"/>
  <c r="AV59" i="1"/>
  <c r="AW58" i="1"/>
  <c r="AV58" i="1"/>
  <c r="AW55" i="1"/>
  <c r="AW57" i="1" s="1"/>
  <c r="AV55" i="1"/>
  <c r="AV57" i="1" s="1"/>
  <c r="AU60" i="1" l="1"/>
  <c r="AT60" i="1"/>
  <c r="AU59" i="1"/>
  <c r="AT59" i="1"/>
  <c r="AU58" i="1"/>
  <c r="AT58" i="1"/>
  <c r="AU55" i="1"/>
  <c r="AT55" i="1"/>
  <c r="AQ60" i="1" l="1"/>
  <c r="AQ59" i="1"/>
  <c r="AQ58" i="1"/>
  <c r="AQ55" i="1"/>
  <c r="AS60" i="1"/>
  <c r="AR60" i="1"/>
  <c r="AS59" i="1"/>
  <c r="AR59" i="1"/>
  <c r="AS55" i="1"/>
  <c r="AU57" i="1" s="1"/>
  <c r="AR55" i="1"/>
  <c r="AT57" i="1" s="1"/>
  <c r="AP60" i="1"/>
  <c r="AO15" i="1"/>
  <c r="AO42" i="1"/>
  <c r="AO54" i="1"/>
  <c r="AP59" i="1"/>
  <c r="AO14" i="1"/>
  <c r="AO41" i="1"/>
  <c r="AO53" i="1"/>
  <c r="AP58" i="1"/>
  <c r="AO13" i="1"/>
  <c r="AO40" i="1"/>
  <c r="AO52" i="1"/>
  <c r="AP55" i="1"/>
  <c r="AN55" i="1"/>
  <c r="AM55" i="1"/>
  <c r="AN60" i="1"/>
  <c r="AN59" i="1"/>
  <c r="AN58" i="1"/>
  <c r="AL55" i="1"/>
  <c r="AL60" i="1"/>
  <c r="AL59" i="1"/>
  <c r="AL58" i="1"/>
  <c r="AJ55" i="1"/>
  <c r="D55" i="1"/>
  <c r="C55" i="1"/>
  <c r="E55" i="1"/>
  <c r="C60" i="1"/>
  <c r="C59" i="1"/>
  <c r="C58" i="1"/>
  <c r="D60" i="1"/>
  <c r="D59" i="1"/>
  <c r="D58" i="1"/>
  <c r="E60" i="1"/>
  <c r="E59" i="1"/>
  <c r="E58" i="1"/>
  <c r="F60" i="1"/>
  <c r="F59" i="1"/>
  <c r="F58" i="1"/>
  <c r="G60" i="1"/>
  <c r="G59" i="1"/>
  <c r="G58" i="1"/>
  <c r="H60" i="1"/>
  <c r="H59" i="1"/>
  <c r="H58" i="1"/>
  <c r="I60" i="1"/>
  <c r="I59" i="1"/>
  <c r="I58" i="1"/>
  <c r="J60" i="1"/>
  <c r="J59" i="1"/>
  <c r="J58" i="1"/>
  <c r="K60" i="1"/>
  <c r="K59" i="1"/>
  <c r="K58" i="1"/>
  <c r="AK55" i="1"/>
  <c r="AI55" i="1"/>
  <c r="AM60" i="1"/>
  <c r="AM59" i="1"/>
  <c r="AM58" i="1"/>
  <c r="AJ60" i="1"/>
  <c r="AJ59" i="1"/>
  <c r="AJ58" i="1"/>
  <c r="AK60" i="1"/>
  <c r="P60" i="1"/>
  <c r="AK59" i="1"/>
  <c r="P59" i="1"/>
  <c r="AK58" i="1"/>
  <c r="P58" i="1"/>
  <c r="P55" i="1"/>
  <c r="O55" i="1"/>
  <c r="AH55" i="1"/>
  <c r="AI60" i="1"/>
  <c r="AH60" i="1"/>
  <c r="AI59" i="1"/>
  <c r="AH59" i="1"/>
  <c r="AI58" i="1"/>
  <c r="AH58" i="1"/>
  <c r="AG55" i="1"/>
  <c r="AF55" i="1"/>
  <c r="M55" i="1"/>
  <c r="L55" i="1"/>
  <c r="AG60" i="1"/>
  <c r="AF60" i="1"/>
  <c r="AG59" i="1"/>
  <c r="AF59" i="1"/>
  <c r="AG58" i="1"/>
  <c r="AF58" i="1"/>
  <c r="AE55" i="1"/>
  <c r="AE60" i="1"/>
  <c r="L60" i="1"/>
  <c r="M60" i="1"/>
  <c r="N60" i="1"/>
  <c r="O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59" i="1"/>
  <c r="L59" i="1"/>
  <c r="M59" i="1"/>
  <c r="N59" i="1"/>
  <c r="O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8" i="1"/>
  <c r="L58" i="1"/>
  <c r="M58" i="1"/>
  <c r="N58" i="1"/>
  <c r="O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D55" i="1"/>
  <c r="K55" i="1"/>
  <c r="AC55" i="1"/>
  <c r="F5" i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F55" i="1"/>
  <c r="G55" i="1"/>
  <c r="H55" i="1"/>
  <c r="I55" i="1"/>
  <c r="J55" i="1"/>
  <c r="N55" i="1"/>
  <c r="Q55" i="1"/>
  <c r="R55" i="1"/>
  <c r="S55" i="1"/>
  <c r="T55" i="1"/>
  <c r="U55" i="1"/>
  <c r="V55" i="1"/>
  <c r="W55" i="1"/>
  <c r="X55" i="1"/>
  <c r="Y55" i="1"/>
  <c r="Z55" i="1"/>
  <c r="AA55" i="1"/>
  <c r="AB55" i="1"/>
  <c r="AK56" i="1" l="1"/>
  <c r="AK57" i="1" s="1"/>
  <c r="N56" i="1"/>
  <c r="N57" i="1" s="1"/>
  <c r="H56" i="1"/>
  <c r="H57" i="1" s="1"/>
  <c r="AE56" i="1"/>
  <c r="AE57" i="1" s="1"/>
  <c r="Q56" i="1"/>
  <c r="Q57" i="1" s="1"/>
  <c r="L56" i="1"/>
  <c r="L57" i="1" s="1"/>
  <c r="O56" i="1"/>
  <c r="O57" i="1" s="1"/>
  <c r="S56" i="1"/>
  <c r="S57" i="1" s="1"/>
  <c r="K56" i="1"/>
  <c r="K57" i="1" s="1"/>
  <c r="E56" i="1"/>
  <c r="E57" i="1" s="1"/>
  <c r="AO60" i="1"/>
  <c r="Z56" i="1"/>
  <c r="Z57" i="1" s="1"/>
  <c r="V56" i="1"/>
  <c r="V57" i="1" s="1"/>
  <c r="R56" i="1"/>
  <c r="R57" i="1" s="1"/>
  <c r="I56" i="1"/>
  <c r="I57" i="1" s="1"/>
  <c r="P56" i="1"/>
  <c r="P57" i="1" s="1"/>
  <c r="AG56" i="1"/>
  <c r="AG57" i="1" s="1"/>
  <c r="AP57" i="1"/>
  <c r="Y56" i="1"/>
  <c r="Y57" i="1" s="1"/>
  <c r="AD56" i="1"/>
  <c r="AD57" i="1" s="1"/>
  <c r="D56" i="1"/>
  <c r="D57" i="1" s="1"/>
  <c r="AO58" i="1"/>
  <c r="AB56" i="1"/>
  <c r="AB57" i="1" s="1"/>
  <c r="X56" i="1"/>
  <c r="X57" i="1" s="1"/>
  <c r="T56" i="1"/>
  <c r="T57" i="1" s="1"/>
  <c r="G56" i="1"/>
  <c r="G57" i="1" s="1"/>
  <c r="AF56" i="1"/>
  <c r="AF57" i="1" s="1"/>
  <c r="M56" i="1"/>
  <c r="M57" i="1" s="1"/>
  <c r="AJ56" i="1"/>
  <c r="AJ57" i="1" s="1"/>
  <c r="AL57" i="1"/>
  <c r="AN57" i="1"/>
  <c r="AR57" i="1"/>
  <c r="AM57" i="1"/>
  <c r="AC56" i="1"/>
  <c r="AC57" i="1" s="1"/>
  <c r="AH56" i="1"/>
  <c r="AH57" i="1" s="1"/>
  <c r="AI56" i="1"/>
  <c r="AI57" i="1" s="1"/>
  <c r="AO59" i="1"/>
  <c r="AS57" i="1"/>
  <c r="AA56" i="1"/>
  <c r="AA57" i="1" s="1"/>
  <c r="J56" i="1"/>
  <c r="J57" i="1" s="1"/>
  <c r="U56" i="1"/>
  <c r="U57" i="1" s="1"/>
  <c r="W56" i="1"/>
  <c r="W57" i="1" s="1"/>
  <c r="F56" i="1"/>
  <c r="F57" i="1" s="1"/>
  <c r="AR58" i="1"/>
  <c r="AS58" i="1"/>
  <c r="AO55" i="1"/>
  <c r="AO57" i="1" l="1"/>
  <c r="AQ57" i="1"/>
</calcChain>
</file>

<file path=xl/sharedStrings.xml><?xml version="1.0" encoding="utf-8"?>
<sst xmlns="http://schemas.openxmlformats.org/spreadsheetml/2006/main" count="115" uniqueCount="31">
  <si>
    <t>Wood Type</t>
  </si>
  <si>
    <t>AN</t>
  </si>
  <si>
    <t>Soft</t>
  </si>
  <si>
    <t>Mixed</t>
  </si>
  <si>
    <t>Hard</t>
  </si>
  <si>
    <t>AR</t>
  </si>
  <si>
    <t>CU</t>
  </si>
  <si>
    <t>FR</t>
  </si>
  <si>
    <t>HA</t>
  </si>
  <si>
    <t>KE</t>
  </si>
  <si>
    <t>KN</t>
  </si>
  <si>
    <t>LI</t>
  </si>
  <si>
    <t>OX</t>
  </si>
  <si>
    <t>PE</t>
  </si>
  <si>
    <t>PI</t>
  </si>
  <si>
    <t>SA</t>
  </si>
  <si>
    <t>SO</t>
  </si>
  <si>
    <t>WD</t>
  </si>
  <si>
    <t>WS</t>
  </si>
  <si>
    <t>YO</t>
  </si>
  <si>
    <t>Amt. increase/decrease</t>
  </si>
  <si>
    <t>% increase/decrease</t>
  </si>
  <si>
    <t>Increase</t>
  </si>
  <si>
    <t>County</t>
  </si>
  <si>
    <t>2018 to 2019</t>
  </si>
  <si>
    <t>2000 to 2019</t>
  </si>
  <si>
    <t>1990 to 2019</t>
  </si>
  <si>
    <t>1980 to 2019</t>
  </si>
  <si>
    <t>1973 to 2019</t>
  </si>
  <si>
    <t>Historical Record of Tree  Growth 100% Valuation, 1973 - 2019</t>
  </si>
  <si>
    <t>Updated July,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</si>
</sst>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>
    <font>
      <sz val="12"/>
      <name val="Arial"/>
    </font>
    <font>
      <b/>
      <sz val="10"/>
      <name val="Arial"/>
    </font>
    <font>
      <b/>
      <sz val="12"/>
      <name val="Arial"/>
    </font>
    <font>
      <b/>
      <sz val="10"/>
      <name val="Arial"/>
    </font>
    <font>
      <sz val="10"/>
      <name val="Arial"/>
    </font>
    <font>
      <sz val="10"/>
      <name val="Arial MT"/>
    </font>
    <font>
      <sz val="12"/>
      <name val="Arial MT"/>
    </font>
    <font>
      <b/>
      <sz val="12"/>
      <name val="Arial MT"/>
    </font>
    <font>
      <sz val="10"/>
      <name val="Arial"/>
      <family val="2"/>
    </font>
    <font>
      <b/>
      <sz val="14"/>
      <name val="Arial"/>
    </font>
    <font>
      <b/>
      <sz val="10"/>
      <name val="Arial MT"/>
    </font>
    <font>
      <b/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6" fillId="0" borderId="0" xfId="0" applyNumberFormat="1" applyFont="1" applyAlignment="1"/>
    <xf numFmtId="164" fontId="4" fillId="0" borderId="2" xfId="0" applyNumberFormat="1" applyFont="1" applyBorder="1" applyAlignment="1"/>
    <xf numFmtId="164" fontId="4" fillId="0" borderId="3" xfId="0" applyNumberFormat="1" applyFont="1" applyBorder="1" applyAlignment="1"/>
    <xf numFmtId="10" fontId="4" fillId="0" borderId="1" xfId="0" applyNumberFormat="1" applyFont="1" applyBorder="1" applyAlignment="1"/>
    <xf numFmtId="10" fontId="4" fillId="0" borderId="0" xfId="0" applyNumberFormat="1" applyFont="1" applyAlignment="1"/>
    <xf numFmtId="164" fontId="4" fillId="0" borderId="4" xfId="0" applyNumberFormat="1" applyFont="1" applyBorder="1" applyAlignment="1"/>
    <xf numFmtId="10" fontId="4" fillId="0" borderId="5" xfId="0" applyNumberFormat="1" applyFont="1" applyBorder="1" applyAlignment="1"/>
    <xf numFmtId="164" fontId="8" fillId="0" borderId="3" xfId="0" applyNumberFormat="1" applyFont="1" applyBorder="1" applyAlignment="1"/>
    <xf numFmtId="164" fontId="8" fillId="0" borderId="0" xfId="0" applyNumberFormat="1" applyFont="1" applyAlignment="1"/>
    <xf numFmtId="0" fontId="7" fillId="0" borderId="0" xfId="0" applyNumberFormat="1" applyFont="1" applyAlignment="1"/>
    <xf numFmtId="0" fontId="1" fillId="0" borderId="1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0" xfId="0" applyNumberFormat="1" applyFont="1" applyAlignment="1"/>
    <xf numFmtId="0" fontId="6" fillId="0" borderId="0" xfId="0" applyNumberFormat="1" applyFont="1" applyAlignment="1"/>
    <xf numFmtId="0" fontId="3" fillId="0" borderId="0" xfId="0" applyNumberFormat="1" applyFont="1" applyAlignment="1"/>
    <xf numFmtId="10" fontId="5" fillId="0" borderId="0" xfId="0" applyNumberFormat="1" applyFont="1" applyBorder="1" applyAlignment="1"/>
    <xf numFmtId="164" fontId="4" fillId="0" borderId="6" xfId="0" applyNumberFormat="1" applyFont="1" applyFill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0" fontId="9" fillId="0" borderId="0" xfId="0" applyNumberFormat="1" applyFont="1" applyAlignment="1"/>
    <xf numFmtId="0" fontId="2" fillId="0" borderId="0" xfId="0" applyNumberFormat="1" applyFont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8" fillId="2" borderId="7" xfId="0" applyNumberFormat="1" applyFont="1" applyFill="1" applyBorder="1" applyAlignment="1">
      <alignment horizontal="center"/>
    </xf>
    <xf numFmtId="164" fontId="8" fillId="2" borderId="8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8" fillId="2" borderId="9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8" fillId="2" borderId="10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164" fontId="8" fillId="0" borderId="15" xfId="0" applyNumberFormat="1" applyFont="1" applyBorder="1" applyAlignment="1">
      <alignment horizontal="center"/>
    </xf>
    <xf numFmtId="164" fontId="8" fillId="2" borderId="13" xfId="0" applyNumberFormat="1" applyFont="1" applyFill="1" applyBorder="1" applyAlignment="1">
      <alignment horizontal="center"/>
    </xf>
    <xf numFmtId="164" fontId="8" fillId="2" borderId="14" xfId="0" applyNumberFormat="1" applyFont="1" applyFill="1" applyBorder="1" applyAlignment="1">
      <alignment horizontal="center"/>
    </xf>
    <xf numFmtId="164" fontId="8" fillId="2" borderId="15" xfId="0" applyNumberFormat="1" applyFont="1" applyFill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164" fontId="8" fillId="2" borderId="16" xfId="0" applyNumberFormat="1" applyFont="1" applyFill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2" borderId="18" xfId="0" applyNumberFormat="1" applyFont="1" applyFill="1" applyBorder="1" applyAlignment="1">
      <alignment horizontal="center"/>
    </xf>
    <xf numFmtId="0" fontId="1" fillId="2" borderId="19" xfId="0" applyNumberFormat="1" applyFont="1" applyFill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2" borderId="20" xfId="0" applyNumberFormat="1" applyFont="1" applyFill="1" applyBorder="1" applyAlignment="1">
      <alignment horizontal="center"/>
    </xf>
    <xf numFmtId="0" fontId="2" fillId="0" borderId="0" xfId="0" applyNumberFormat="1" applyFont="1" applyBorder="1"/>
    <xf numFmtId="164" fontId="4" fillId="0" borderId="0" xfId="0" applyNumberFormat="1" applyFont="1" applyBorder="1" applyAlignment="1"/>
    <xf numFmtId="164" fontId="8" fillId="0" borderId="21" xfId="0" applyNumberFormat="1" applyFont="1" applyBorder="1" applyAlignment="1"/>
    <xf numFmtId="0" fontId="1" fillId="0" borderId="22" xfId="0" applyNumberFormat="1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164" fontId="4" fillId="0" borderId="24" xfId="0" applyNumberFormat="1" applyFont="1" applyFill="1" applyBorder="1" applyAlignment="1">
      <alignment horizontal="center"/>
    </xf>
    <xf numFmtId="164" fontId="8" fillId="0" borderId="24" xfId="0" applyNumberFormat="1" applyFont="1" applyBorder="1" applyAlignment="1">
      <alignment horizontal="center"/>
    </xf>
    <xf numFmtId="164" fontId="8" fillId="0" borderId="25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164" fontId="4" fillId="0" borderId="27" xfId="0" applyNumberFormat="1" applyFont="1" applyBorder="1" applyAlignment="1">
      <alignment horizontal="center"/>
    </xf>
    <xf numFmtId="164" fontId="4" fillId="0" borderId="28" xfId="0" applyNumberFormat="1" applyFont="1" applyFill="1" applyBorder="1" applyAlignment="1">
      <alignment horizontal="center"/>
    </xf>
    <xf numFmtId="164" fontId="8" fillId="0" borderId="28" xfId="0" applyNumberFormat="1" applyFont="1" applyBorder="1" applyAlignment="1">
      <alignment horizontal="center"/>
    </xf>
    <xf numFmtId="164" fontId="8" fillId="0" borderId="29" xfId="0" applyNumberFormat="1" applyFont="1" applyBorder="1" applyAlignment="1">
      <alignment horizontal="center"/>
    </xf>
    <xf numFmtId="164" fontId="8" fillId="0" borderId="30" xfId="0" applyNumberFormat="1" applyFont="1" applyBorder="1" applyAlignment="1">
      <alignment horizontal="center"/>
    </xf>
    <xf numFmtId="0" fontId="1" fillId="0" borderId="19" xfId="0" applyNumberFormat="1" applyFont="1" applyBorder="1" applyAlignment="1"/>
    <xf numFmtId="0" fontId="1" fillId="0" borderId="31" xfId="0" applyNumberFormat="1" applyFont="1" applyBorder="1" applyAlignment="1">
      <alignment horizontal="center"/>
    </xf>
    <xf numFmtId="0" fontId="1" fillId="0" borderId="32" xfId="0" applyNumberFormat="1" applyFont="1" applyBorder="1" applyAlignment="1">
      <alignment horizontal="center"/>
    </xf>
    <xf numFmtId="0" fontId="1" fillId="0" borderId="33" xfId="0" applyNumberFormat="1" applyFont="1" applyBorder="1" applyAlignment="1">
      <alignment horizontal="center"/>
    </xf>
    <xf numFmtId="0" fontId="1" fillId="0" borderId="17" xfId="0" applyNumberFormat="1" applyFont="1" applyBorder="1" applyAlignment="1"/>
    <xf numFmtId="10" fontId="4" fillId="0" borderId="34" xfId="0" applyNumberFormat="1" applyFont="1" applyBorder="1" applyAlignment="1"/>
    <xf numFmtId="10" fontId="4" fillId="0" borderId="35" xfId="0" applyNumberFormat="1" applyFont="1" applyBorder="1" applyAlignment="1"/>
    <xf numFmtId="164" fontId="4" fillId="2" borderId="36" xfId="0" applyNumberFormat="1" applyFont="1" applyFill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24" xfId="0" applyNumberFormat="1" applyFont="1" applyBorder="1" applyAlignment="1">
      <alignment horizontal="center"/>
    </xf>
    <xf numFmtId="164" fontId="4" fillId="0" borderId="28" xfId="0" applyNumberFormat="1" applyFont="1" applyBorder="1" applyAlignment="1">
      <alignment horizontal="center"/>
    </xf>
    <xf numFmtId="0" fontId="1" fillId="0" borderId="37" xfId="0" applyNumberFormat="1" applyFont="1" applyBorder="1" applyAlignment="1">
      <alignment horizontal="center"/>
    </xf>
    <xf numFmtId="164" fontId="4" fillId="2" borderId="38" xfId="0" applyNumberFormat="1" applyFont="1" applyFill="1" applyBorder="1" applyAlignment="1">
      <alignment horizontal="center"/>
    </xf>
    <xf numFmtId="164" fontId="8" fillId="2" borderId="38" xfId="0" applyNumberFormat="1" applyFont="1" applyFill="1" applyBorder="1" applyAlignment="1">
      <alignment horizontal="center"/>
    </xf>
    <xf numFmtId="164" fontId="8" fillId="2" borderId="39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40" xfId="0" applyNumberFormat="1" applyFont="1" applyBorder="1" applyAlignment="1">
      <alignment horizontal="center"/>
    </xf>
    <xf numFmtId="0" fontId="10" fillId="0" borderId="4" xfId="0" applyNumberFormat="1" applyFont="1" applyBorder="1" applyAlignment="1"/>
    <xf numFmtId="0" fontId="10" fillId="0" borderId="5" xfId="0" applyNumberFormat="1" applyFont="1" applyBorder="1" applyAlignment="1">
      <alignment horizontal="center"/>
    </xf>
    <xf numFmtId="0" fontId="10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left"/>
    </xf>
    <xf numFmtId="164" fontId="8" fillId="2" borderId="4" xfId="0" applyNumberFormat="1" applyFont="1" applyFill="1" applyBorder="1" applyAlignment="1">
      <alignment horizontal="center"/>
    </xf>
    <xf numFmtId="164" fontId="8" fillId="2" borderId="5" xfId="0" applyNumberFormat="1" applyFont="1" applyFill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1" fillId="0" borderId="41" xfId="0" applyNumberFormat="1" applyFont="1" applyBorder="1" applyAlignment="1">
      <alignment horizontal="center"/>
    </xf>
    <xf numFmtId="10" fontId="5" fillId="0" borderId="0" xfId="0" applyNumberFormat="1" applyFont="1" applyAlignment="1"/>
    <xf numFmtId="164" fontId="8" fillId="2" borderId="0" xfId="0" applyNumberFormat="1" applyFont="1" applyFill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0" fontId="1" fillId="0" borderId="42" xfId="0" applyNumberFormat="1" applyFont="1" applyBorder="1" applyAlignment="1">
      <alignment horizontal="center"/>
    </xf>
    <xf numFmtId="164" fontId="8" fillId="2" borderId="43" xfId="0" applyNumberFormat="1" applyFont="1" applyFill="1" applyBorder="1" applyAlignment="1">
      <alignment horizontal="center"/>
    </xf>
    <xf numFmtId="164" fontId="8" fillId="2" borderId="44" xfId="0" applyNumberFormat="1" applyFont="1" applyFill="1" applyBorder="1" applyAlignment="1">
      <alignment horizontal="center"/>
    </xf>
    <xf numFmtId="164" fontId="8" fillId="0" borderId="44" xfId="0" applyNumberFormat="1" applyFont="1" applyBorder="1" applyAlignment="1">
      <alignment horizontal="center"/>
    </xf>
    <xf numFmtId="164" fontId="8" fillId="0" borderId="45" xfId="0" applyNumberFormat="1" applyFont="1" applyBorder="1" applyAlignment="1"/>
    <xf numFmtId="0" fontId="0" fillId="0" borderId="0" xfId="0" applyAlignment="1">
      <alignment horizontal="center"/>
    </xf>
    <xf numFmtId="0" fontId="1" fillId="0" borderId="46" xfId="0" applyNumberFormat="1" applyFont="1" applyBorder="1" applyAlignment="1">
      <alignment horizontal="center"/>
    </xf>
    <xf numFmtId="0" fontId="11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C102"/>
  <sheetViews>
    <sheetView tabSelected="1" showOutlineSymbols="0" zoomScale="87" zoomScaleNormal="87" workbookViewId="0">
      <pane xSplit="2" ySplit="6" topLeftCell="K7" activePane="bottomRight" state="frozen"/>
      <selection pane="topRight" activeCell="C1" sqref="C1"/>
      <selection pane="bottomLeft" activeCell="A7" sqref="A7"/>
      <selection pane="bottomRight" activeCell="V4" sqref="V4"/>
    </sheetView>
  </sheetViews>
  <sheetFormatPr defaultColWidth="9.6640625" defaultRowHeight="15.75"/>
  <cols>
    <col min="1" max="1" width="6.33203125" style="12" customWidth="1"/>
    <col min="2" max="2" width="9.44140625" style="12" customWidth="1"/>
    <col min="3" max="33" width="8.5546875" style="16" customWidth="1"/>
    <col min="34" max="34" width="8.5546875" customWidth="1"/>
    <col min="35" max="49" width="8.5546875" style="16" customWidth="1"/>
    <col min="50" max="50" width="4.21875" style="16" customWidth="1"/>
    <col min="51" max="51" width="10.21875" bestFit="1" customWidth="1"/>
    <col min="52" max="53" width="10.5546875" style="16" bestFit="1" customWidth="1"/>
    <col min="54" max="54" width="10.21875" style="16" bestFit="1" customWidth="1"/>
    <col min="55" max="55" width="10.5546875" style="16" bestFit="1" customWidth="1"/>
    <col min="56" max="16384" width="9.6640625" style="16"/>
  </cols>
  <sheetData>
    <row r="2" spans="1:55" s="12" customFormat="1" ht="27.75">
      <c r="A2" s="108" t="s">
        <v>29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6"/>
      <c r="AW2" s="106"/>
    </row>
    <row r="3" spans="1:55" s="12" customFormat="1" ht="15.75" customHeight="1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T3" s="87"/>
      <c r="V3" s="93" t="s">
        <v>30</v>
      </c>
      <c r="W3" s="27"/>
    </row>
    <row r="4" spans="1:55" s="12" customFormat="1" ht="15.75" customHeight="1" thickBot="1">
      <c r="AY4" s="89" t="s">
        <v>24</v>
      </c>
      <c r="AZ4" s="91" t="s">
        <v>25</v>
      </c>
      <c r="BA4" s="91" t="s">
        <v>26</v>
      </c>
      <c r="BB4" s="91" t="s">
        <v>27</v>
      </c>
      <c r="BC4" s="91" t="s">
        <v>28</v>
      </c>
    </row>
    <row r="5" spans="1:55" s="12" customFormat="1" ht="16.5" thickBot="1">
      <c r="A5" s="75" t="s">
        <v>23</v>
      </c>
      <c r="B5" s="75" t="s">
        <v>0</v>
      </c>
      <c r="C5" s="50">
        <v>1973</v>
      </c>
      <c r="D5" s="50">
        <v>1974</v>
      </c>
      <c r="E5" s="50">
        <v>1975</v>
      </c>
      <c r="F5" s="50">
        <f t="shared" ref="F5:AF5" si="0">E5+1</f>
        <v>1976</v>
      </c>
      <c r="G5" s="50">
        <f t="shared" si="0"/>
        <v>1977</v>
      </c>
      <c r="H5" s="50">
        <f t="shared" si="0"/>
        <v>1978</v>
      </c>
      <c r="I5" s="50">
        <f t="shared" si="0"/>
        <v>1979</v>
      </c>
      <c r="J5" s="50">
        <f t="shared" si="0"/>
        <v>1980</v>
      </c>
      <c r="K5" s="50">
        <f t="shared" si="0"/>
        <v>1981</v>
      </c>
      <c r="L5" s="50">
        <f t="shared" si="0"/>
        <v>1982</v>
      </c>
      <c r="M5" s="50">
        <f t="shared" si="0"/>
        <v>1983</v>
      </c>
      <c r="N5" s="50">
        <f t="shared" si="0"/>
        <v>1984</v>
      </c>
      <c r="O5" s="50">
        <f t="shared" si="0"/>
        <v>1985</v>
      </c>
      <c r="P5" s="50">
        <f t="shared" si="0"/>
        <v>1986</v>
      </c>
      <c r="Q5" s="50">
        <f t="shared" si="0"/>
        <v>1987</v>
      </c>
      <c r="R5" s="83">
        <f t="shared" si="0"/>
        <v>1988</v>
      </c>
      <c r="S5" s="50">
        <f t="shared" si="0"/>
        <v>1989</v>
      </c>
      <c r="T5" s="50">
        <f t="shared" si="0"/>
        <v>1990</v>
      </c>
      <c r="U5" s="50">
        <f t="shared" si="0"/>
        <v>1991</v>
      </c>
      <c r="V5" s="50">
        <f t="shared" si="0"/>
        <v>1992</v>
      </c>
      <c r="W5" s="50">
        <f t="shared" si="0"/>
        <v>1993</v>
      </c>
      <c r="X5" s="50">
        <f t="shared" si="0"/>
        <v>1994</v>
      </c>
      <c r="Y5" s="50">
        <f t="shared" si="0"/>
        <v>1995</v>
      </c>
      <c r="Z5" s="50">
        <f t="shared" si="0"/>
        <v>1996</v>
      </c>
      <c r="AA5" s="50">
        <f t="shared" si="0"/>
        <v>1997</v>
      </c>
      <c r="AB5" s="50">
        <f t="shared" si="0"/>
        <v>1998</v>
      </c>
      <c r="AC5" s="50">
        <f t="shared" si="0"/>
        <v>1999</v>
      </c>
      <c r="AD5" s="50">
        <f t="shared" si="0"/>
        <v>2000</v>
      </c>
      <c r="AE5" s="50">
        <f t="shared" si="0"/>
        <v>2001</v>
      </c>
      <c r="AF5" s="83">
        <f t="shared" si="0"/>
        <v>2002</v>
      </c>
      <c r="AG5" s="50">
        <v>2003</v>
      </c>
      <c r="AH5" s="50">
        <v>2004</v>
      </c>
      <c r="AI5" s="50">
        <v>2005</v>
      </c>
      <c r="AJ5" s="50">
        <v>2006</v>
      </c>
      <c r="AK5" s="50">
        <v>2007</v>
      </c>
      <c r="AL5" s="50">
        <v>2008</v>
      </c>
      <c r="AM5" s="50">
        <v>2009</v>
      </c>
      <c r="AN5" s="50">
        <v>2010</v>
      </c>
      <c r="AO5" s="50">
        <v>2011</v>
      </c>
      <c r="AP5" s="88">
        <v>2012</v>
      </c>
      <c r="AQ5" s="88">
        <v>2013</v>
      </c>
      <c r="AR5" s="50">
        <v>2014</v>
      </c>
      <c r="AS5" s="88">
        <v>2015</v>
      </c>
      <c r="AT5" s="101">
        <v>2016</v>
      </c>
      <c r="AU5" s="101">
        <v>2017</v>
      </c>
      <c r="AV5" s="101">
        <v>2018</v>
      </c>
      <c r="AW5" s="101">
        <v>2019</v>
      </c>
      <c r="AY5" s="90" t="s">
        <v>22</v>
      </c>
      <c r="AZ5" s="92" t="s">
        <v>22</v>
      </c>
      <c r="BA5" s="92" t="s">
        <v>22</v>
      </c>
      <c r="BB5" s="92" t="s">
        <v>22</v>
      </c>
      <c r="BC5" s="92" t="s">
        <v>22</v>
      </c>
    </row>
    <row r="6" spans="1:55" s="12" customFormat="1" ht="16.5" thickBot="1">
      <c r="A6" s="71"/>
      <c r="B6" s="71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54"/>
      <c r="R6" s="41"/>
      <c r="S6" s="72"/>
      <c r="T6" s="73"/>
      <c r="U6" s="74"/>
      <c r="V6" s="41"/>
      <c r="W6" s="72"/>
      <c r="X6" s="72"/>
      <c r="Y6" s="72"/>
      <c r="Z6" s="72"/>
      <c r="AA6" s="72"/>
      <c r="AB6" s="72"/>
      <c r="AC6" s="72"/>
      <c r="AD6" s="72"/>
      <c r="AE6" s="54"/>
      <c r="AF6" s="41"/>
      <c r="AG6" s="72"/>
      <c r="AH6" s="41"/>
      <c r="AI6" s="41"/>
      <c r="AJ6" s="41"/>
      <c r="AK6" s="41"/>
      <c r="AL6" s="41"/>
      <c r="AM6" s="41"/>
      <c r="AN6" s="41"/>
      <c r="AO6" s="41"/>
      <c r="AP6" s="97"/>
      <c r="AQ6" s="97"/>
      <c r="AR6" s="41"/>
      <c r="AS6" s="41"/>
      <c r="AT6" s="41"/>
      <c r="AU6" s="41"/>
      <c r="AV6" s="107"/>
      <c r="AW6" s="107"/>
      <c r="AZ6" s="28"/>
    </row>
    <row r="7" spans="1:55" ht="15">
      <c r="A7" s="51" t="s">
        <v>1</v>
      </c>
      <c r="B7" s="51" t="s">
        <v>2</v>
      </c>
      <c r="C7" s="29">
        <v>34.799999999999997</v>
      </c>
      <c r="D7" s="29">
        <v>34.799999999999997</v>
      </c>
      <c r="E7" s="29">
        <v>41.7</v>
      </c>
      <c r="F7" s="29">
        <v>41.7</v>
      </c>
      <c r="G7" s="29">
        <v>59</v>
      </c>
      <c r="H7" s="29">
        <v>79.3</v>
      </c>
      <c r="I7" s="29">
        <v>102.3</v>
      </c>
      <c r="J7" s="29">
        <v>102.3</v>
      </c>
      <c r="K7" s="29">
        <v>163.30000000000001</v>
      </c>
      <c r="L7" s="29">
        <v>102.2</v>
      </c>
      <c r="M7" s="29">
        <v>111.6</v>
      </c>
      <c r="N7" s="29">
        <v>106.5</v>
      </c>
      <c r="O7" s="29">
        <v>155.4</v>
      </c>
      <c r="P7" s="29">
        <v>174.9</v>
      </c>
      <c r="Q7" s="78">
        <v>162.6</v>
      </c>
      <c r="R7" s="78">
        <v>172.9</v>
      </c>
      <c r="S7" s="78">
        <v>191.5</v>
      </c>
      <c r="T7" s="78">
        <v>203.1</v>
      </c>
      <c r="U7" s="78">
        <v>215.7</v>
      </c>
      <c r="V7" s="78">
        <v>184</v>
      </c>
      <c r="W7" s="78">
        <v>190</v>
      </c>
      <c r="X7" s="78">
        <v>184.6</v>
      </c>
      <c r="Y7" s="78">
        <v>195</v>
      </c>
      <c r="Z7" s="78">
        <v>203.2</v>
      </c>
      <c r="AA7" s="78">
        <v>213.3</v>
      </c>
      <c r="AB7" s="78">
        <v>212.9</v>
      </c>
      <c r="AC7" s="78">
        <v>252.5</v>
      </c>
      <c r="AD7" s="78">
        <v>295.5</v>
      </c>
      <c r="AE7" s="78">
        <v>340.9</v>
      </c>
      <c r="AF7" s="78">
        <v>340.6</v>
      </c>
      <c r="AG7" s="78">
        <v>346.3</v>
      </c>
      <c r="AH7" s="84">
        <v>342.5</v>
      </c>
      <c r="AI7" s="85">
        <v>344.3</v>
      </c>
      <c r="AJ7" s="85">
        <v>370</v>
      </c>
      <c r="AK7" s="86">
        <v>388</v>
      </c>
      <c r="AL7" s="30">
        <v>412</v>
      </c>
      <c r="AM7" s="30">
        <v>413</v>
      </c>
      <c r="AN7" s="30">
        <v>408</v>
      </c>
      <c r="AO7" s="30">
        <v>428</v>
      </c>
      <c r="AP7" s="32">
        <v>429</v>
      </c>
      <c r="AQ7" s="32">
        <v>416</v>
      </c>
      <c r="AR7" s="30">
        <v>408</v>
      </c>
      <c r="AS7" s="30">
        <v>389</v>
      </c>
      <c r="AT7" s="102">
        <v>430</v>
      </c>
      <c r="AU7" s="30">
        <v>430</v>
      </c>
      <c r="AV7" s="30">
        <v>431</v>
      </c>
      <c r="AW7" s="30">
        <v>427</v>
      </c>
      <c r="AY7" s="18">
        <f>(AW7-AV7)/AV7</f>
        <v>-9.2807424593967514E-3</v>
      </c>
      <c r="AZ7" s="18">
        <f>+(AW7-AD7)/AD7</f>
        <v>0.44500846023688662</v>
      </c>
      <c r="BA7" s="18">
        <f>+(AW7-T7)/T7</f>
        <v>1.1024126046282621</v>
      </c>
      <c r="BB7" s="98">
        <f>+(AW7-J7)/J7</f>
        <v>3.1739980449657867</v>
      </c>
      <c r="BC7" s="98">
        <f>+(AW7-C7)/C7</f>
        <v>11.270114942528735</v>
      </c>
    </row>
    <row r="8" spans="1:55" ht="15">
      <c r="A8" s="52" t="s">
        <v>1</v>
      </c>
      <c r="B8" s="52" t="s">
        <v>3</v>
      </c>
      <c r="C8" s="31">
        <v>19.3</v>
      </c>
      <c r="D8" s="31">
        <v>19.3</v>
      </c>
      <c r="E8" s="31">
        <v>25.6</v>
      </c>
      <c r="F8" s="31">
        <v>25.6</v>
      </c>
      <c r="G8" s="31">
        <v>36.1</v>
      </c>
      <c r="H8" s="31">
        <v>48.6</v>
      </c>
      <c r="I8" s="31">
        <v>62.1</v>
      </c>
      <c r="J8" s="31">
        <v>62.1</v>
      </c>
      <c r="K8" s="31">
        <v>100.5</v>
      </c>
      <c r="L8" s="31">
        <v>60.6</v>
      </c>
      <c r="M8" s="31">
        <v>65.3</v>
      </c>
      <c r="N8" s="31">
        <v>64.3</v>
      </c>
      <c r="O8" s="31">
        <v>102.4</v>
      </c>
      <c r="P8" s="31">
        <v>119.5</v>
      </c>
      <c r="Q8" s="37">
        <v>111.6</v>
      </c>
      <c r="R8" s="37">
        <v>122.5</v>
      </c>
      <c r="S8" s="37">
        <v>133.9</v>
      </c>
      <c r="T8" s="37">
        <v>136.80000000000001</v>
      </c>
      <c r="U8" s="37">
        <v>144.4</v>
      </c>
      <c r="V8" s="37">
        <v>132.30000000000001</v>
      </c>
      <c r="W8" s="37">
        <v>133.1</v>
      </c>
      <c r="X8" s="37">
        <v>127.9</v>
      </c>
      <c r="Y8" s="37">
        <v>141.6</v>
      </c>
      <c r="Z8" s="37">
        <v>147</v>
      </c>
      <c r="AA8" s="37">
        <v>155.9</v>
      </c>
      <c r="AB8" s="37">
        <v>156.19999999999999</v>
      </c>
      <c r="AC8" s="37">
        <v>180.5</v>
      </c>
      <c r="AD8" s="37">
        <v>192</v>
      </c>
      <c r="AE8" s="38">
        <v>187.9</v>
      </c>
      <c r="AF8" s="37">
        <v>189.3</v>
      </c>
      <c r="AG8" s="37">
        <v>202.2</v>
      </c>
      <c r="AH8" s="37">
        <v>201</v>
      </c>
      <c r="AI8" s="38">
        <v>204.8</v>
      </c>
      <c r="AJ8" s="38">
        <v>219.7</v>
      </c>
      <c r="AK8" s="46">
        <v>224</v>
      </c>
      <c r="AL8" s="32">
        <v>232</v>
      </c>
      <c r="AM8" s="32">
        <v>304</v>
      </c>
      <c r="AN8" s="32">
        <v>313</v>
      </c>
      <c r="AO8" s="32">
        <v>327</v>
      </c>
      <c r="AP8" s="32">
        <v>328</v>
      </c>
      <c r="AQ8" s="32">
        <v>319</v>
      </c>
      <c r="AR8" s="32">
        <v>317</v>
      </c>
      <c r="AS8" s="32">
        <v>310</v>
      </c>
      <c r="AT8" s="99">
        <v>424</v>
      </c>
      <c r="AU8" s="32">
        <v>440</v>
      </c>
      <c r="AV8" s="32">
        <v>455</v>
      </c>
      <c r="AW8" s="32">
        <v>451</v>
      </c>
      <c r="AY8" s="18">
        <f t="shared" ref="AY8:AY54" si="1">(AW8-AV8)/AV8</f>
        <v>-8.7912087912087912E-3</v>
      </c>
      <c r="AZ8" s="18">
        <f t="shared" ref="AZ8:AZ54" si="2">+(AW8-AD8)/AD8</f>
        <v>1.3489583333333333</v>
      </c>
      <c r="BA8" s="18">
        <f t="shared" ref="BA8:BA54" si="3">+(AW8-T8)/T8</f>
        <v>2.2967836257309937</v>
      </c>
      <c r="BB8" s="98">
        <f t="shared" ref="BB8:BB54" si="4">+(AW8-J8)/J8</f>
        <v>6.2624798711755227</v>
      </c>
      <c r="BC8" s="98">
        <f t="shared" ref="BC8:BC54" si="5">+(AW8-C8)/C8</f>
        <v>22.367875647668392</v>
      </c>
    </row>
    <row r="9" spans="1:55" ht="15">
      <c r="A9" s="52" t="s">
        <v>1</v>
      </c>
      <c r="B9" s="52" t="s">
        <v>4</v>
      </c>
      <c r="C9" s="31">
        <v>10.1</v>
      </c>
      <c r="D9" s="31">
        <v>10.1</v>
      </c>
      <c r="E9" s="31">
        <v>9</v>
      </c>
      <c r="F9" s="31">
        <v>9</v>
      </c>
      <c r="G9" s="31">
        <v>12.6</v>
      </c>
      <c r="H9" s="31">
        <v>17</v>
      </c>
      <c r="I9" s="31">
        <v>20.9</v>
      </c>
      <c r="J9" s="31">
        <v>20.9</v>
      </c>
      <c r="K9" s="31">
        <v>35.6</v>
      </c>
      <c r="L9" s="31">
        <v>23.9</v>
      </c>
      <c r="M9" s="31">
        <v>26.4</v>
      </c>
      <c r="N9" s="31">
        <v>26.4</v>
      </c>
      <c r="O9" s="31">
        <v>54.9</v>
      </c>
      <c r="P9" s="31">
        <v>68.2</v>
      </c>
      <c r="Q9" s="37">
        <v>63</v>
      </c>
      <c r="R9" s="37">
        <v>76.3</v>
      </c>
      <c r="S9" s="37">
        <v>82.3</v>
      </c>
      <c r="T9" s="37">
        <v>78.900000000000006</v>
      </c>
      <c r="U9" s="37">
        <v>82.4</v>
      </c>
      <c r="V9" s="37">
        <v>84.9</v>
      </c>
      <c r="W9" s="37">
        <v>82</v>
      </c>
      <c r="X9" s="37">
        <v>77.400000000000006</v>
      </c>
      <c r="Y9" s="37">
        <v>92.9</v>
      </c>
      <c r="Z9" s="37">
        <v>95.2</v>
      </c>
      <c r="AA9" s="37">
        <v>102.6</v>
      </c>
      <c r="AB9" s="37">
        <v>103.3</v>
      </c>
      <c r="AC9" s="37">
        <v>122.9</v>
      </c>
      <c r="AD9" s="37">
        <v>125.1</v>
      </c>
      <c r="AE9" s="37">
        <v>138.4</v>
      </c>
      <c r="AF9" s="39">
        <v>136.69999999999999</v>
      </c>
      <c r="AG9" s="39">
        <v>123.4</v>
      </c>
      <c r="AH9" s="39">
        <v>123.5</v>
      </c>
      <c r="AI9" s="40">
        <v>127.3</v>
      </c>
      <c r="AJ9" s="40">
        <v>136.1</v>
      </c>
      <c r="AK9" s="47">
        <v>135</v>
      </c>
      <c r="AL9" s="33">
        <v>136</v>
      </c>
      <c r="AM9" s="33">
        <v>229</v>
      </c>
      <c r="AN9" s="33">
        <v>232</v>
      </c>
      <c r="AO9" s="33">
        <v>236</v>
      </c>
      <c r="AP9" s="95">
        <v>236</v>
      </c>
      <c r="AQ9" s="95">
        <v>231</v>
      </c>
      <c r="AR9" s="33">
        <v>233</v>
      </c>
      <c r="AS9" s="33">
        <v>235</v>
      </c>
      <c r="AT9" s="99">
        <v>314</v>
      </c>
      <c r="AU9" s="32">
        <v>340</v>
      </c>
      <c r="AV9" s="32">
        <v>364</v>
      </c>
      <c r="AW9" s="32">
        <v>361</v>
      </c>
      <c r="AY9" s="18">
        <f t="shared" si="1"/>
        <v>-8.241758241758242E-3</v>
      </c>
      <c r="AZ9" s="18">
        <f t="shared" si="2"/>
        <v>1.8856914468425261</v>
      </c>
      <c r="BA9" s="18">
        <f t="shared" si="3"/>
        <v>3.5754119138149556</v>
      </c>
      <c r="BB9" s="98">
        <f t="shared" si="4"/>
        <v>16.272727272727273</v>
      </c>
      <c r="BC9" s="98">
        <f t="shared" si="5"/>
        <v>34.742574257425744</v>
      </c>
    </row>
    <row r="10" spans="1:55" ht="15">
      <c r="A10" s="53" t="s">
        <v>5</v>
      </c>
      <c r="B10" s="53" t="s">
        <v>2</v>
      </c>
      <c r="C10" s="2">
        <v>26.6</v>
      </c>
      <c r="D10" s="2">
        <v>26.6</v>
      </c>
      <c r="E10" s="2">
        <v>35.5</v>
      </c>
      <c r="F10" s="2">
        <v>35.5</v>
      </c>
      <c r="G10" s="2">
        <v>38.700000000000003</v>
      </c>
      <c r="H10" s="2">
        <v>52.1</v>
      </c>
      <c r="I10" s="2">
        <v>62.7</v>
      </c>
      <c r="J10" s="2">
        <v>62.7</v>
      </c>
      <c r="K10" s="2">
        <v>109.3</v>
      </c>
      <c r="L10" s="2">
        <v>102.2</v>
      </c>
      <c r="M10" s="2">
        <v>94.3</v>
      </c>
      <c r="N10" s="2">
        <v>95.9</v>
      </c>
      <c r="O10" s="2">
        <v>76</v>
      </c>
      <c r="P10" s="2">
        <v>78.2</v>
      </c>
      <c r="Q10" s="79">
        <v>79.5</v>
      </c>
      <c r="R10" s="79">
        <v>81.8</v>
      </c>
      <c r="S10" s="79">
        <v>78.7</v>
      </c>
      <c r="T10" s="79">
        <v>100.5</v>
      </c>
      <c r="U10" s="79">
        <v>118.4</v>
      </c>
      <c r="V10" s="79">
        <v>158.4</v>
      </c>
      <c r="W10" s="79">
        <v>129.69999999999999</v>
      </c>
      <c r="X10" s="79">
        <v>146.69999999999999</v>
      </c>
      <c r="Y10" s="79">
        <v>157.5</v>
      </c>
      <c r="Z10" s="79">
        <v>188.6</v>
      </c>
      <c r="AA10" s="79">
        <v>207.5</v>
      </c>
      <c r="AB10" s="79">
        <v>227.5</v>
      </c>
      <c r="AC10" s="79">
        <v>201.3</v>
      </c>
      <c r="AD10" s="24">
        <v>174.6</v>
      </c>
      <c r="AE10" s="24">
        <v>137.4</v>
      </c>
      <c r="AF10" s="79">
        <v>137.80000000000001</v>
      </c>
      <c r="AG10" s="80">
        <v>135.19999999999999</v>
      </c>
      <c r="AH10" s="23">
        <v>131</v>
      </c>
      <c r="AI10" s="24">
        <v>127.5</v>
      </c>
      <c r="AJ10" s="24">
        <v>120</v>
      </c>
      <c r="AK10" s="42">
        <v>118</v>
      </c>
      <c r="AL10" s="48">
        <v>122</v>
      </c>
      <c r="AM10" s="48">
        <v>110</v>
      </c>
      <c r="AN10" s="48">
        <v>118</v>
      </c>
      <c r="AO10" s="48">
        <v>123</v>
      </c>
      <c r="AP10" s="64">
        <v>117</v>
      </c>
      <c r="AQ10" s="64">
        <v>119</v>
      </c>
      <c r="AR10" s="48">
        <v>119</v>
      </c>
      <c r="AS10" s="48">
        <v>120</v>
      </c>
      <c r="AT10" s="104">
        <v>120</v>
      </c>
      <c r="AU10" s="64">
        <v>120</v>
      </c>
      <c r="AV10" s="64">
        <v>117</v>
      </c>
      <c r="AW10" s="64">
        <v>113</v>
      </c>
      <c r="AY10" s="18">
        <f t="shared" si="1"/>
        <v>-3.4188034188034191E-2</v>
      </c>
      <c r="AZ10" s="18">
        <f t="shared" si="2"/>
        <v>-0.35280641466208473</v>
      </c>
      <c r="BA10" s="18">
        <f t="shared" si="3"/>
        <v>0.12437810945273632</v>
      </c>
      <c r="BB10" s="98">
        <f t="shared" si="4"/>
        <v>0.80223285486443374</v>
      </c>
      <c r="BC10" s="98">
        <f t="shared" si="5"/>
        <v>3.2481203007518795</v>
      </c>
    </row>
    <row r="11" spans="1:55" ht="15">
      <c r="A11" s="54" t="s">
        <v>5</v>
      </c>
      <c r="B11" s="54" t="s">
        <v>3</v>
      </c>
      <c r="C11" s="1">
        <v>18</v>
      </c>
      <c r="D11" s="1">
        <v>18</v>
      </c>
      <c r="E11" s="1">
        <v>25.3</v>
      </c>
      <c r="F11" s="1">
        <v>25.3</v>
      </c>
      <c r="G11" s="1">
        <v>28.2</v>
      </c>
      <c r="H11" s="1">
        <v>37.9</v>
      </c>
      <c r="I11" s="1">
        <v>44.7</v>
      </c>
      <c r="J11" s="1">
        <v>44.7</v>
      </c>
      <c r="K11" s="1">
        <v>64</v>
      </c>
      <c r="L11" s="1">
        <v>60.6</v>
      </c>
      <c r="M11" s="1">
        <v>69.599999999999994</v>
      </c>
      <c r="N11" s="1">
        <v>71.3</v>
      </c>
      <c r="O11" s="1">
        <v>50.1</v>
      </c>
      <c r="P11" s="1">
        <v>52.1</v>
      </c>
      <c r="Q11" s="80">
        <v>52.3</v>
      </c>
      <c r="R11" s="80">
        <v>54.4</v>
      </c>
      <c r="S11" s="80">
        <v>55.3</v>
      </c>
      <c r="T11" s="80">
        <v>62.5</v>
      </c>
      <c r="U11" s="80">
        <v>74.099999999999994</v>
      </c>
      <c r="V11" s="80">
        <v>90.9</v>
      </c>
      <c r="W11" s="80">
        <v>78</v>
      </c>
      <c r="X11" s="80">
        <v>85.7</v>
      </c>
      <c r="Y11" s="80">
        <v>91.4</v>
      </c>
      <c r="Z11" s="80">
        <v>106.6</v>
      </c>
      <c r="AA11" s="80">
        <v>117.5</v>
      </c>
      <c r="AB11" s="80">
        <v>128.5</v>
      </c>
      <c r="AC11" s="80">
        <v>122.4</v>
      </c>
      <c r="AD11" s="26">
        <v>113.1</v>
      </c>
      <c r="AE11" s="26">
        <v>100.3</v>
      </c>
      <c r="AF11" s="80">
        <v>101</v>
      </c>
      <c r="AG11" s="80">
        <v>100.2</v>
      </c>
      <c r="AH11" s="25">
        <v>98.3</v>
      </c>
      <c r="AI11" s="26">
        <v>97.3</v>
      </c>
      <c r="AJ11" s="26">
        <v>94.7</v>
      </c>
      <c r="AK11" s="43">
        <v>97</v>
      </c>
      <c r="AL11" s="21">
        <v>101</v>
      </c>
      <c r="AM11" s="21">
        <v>100</v>
      </c>
      <c r="AN11" s="21">
        <v>117</v>
      </c>
      <c r="AO11" s="21">
        <v>123</v>
      </c>
      <c r="AP11" s="21">
        <v>119</v>
      </c>
      <c r="AQ11" s="21">
        <v>122</v>
      </c>
      <c r="AR11" s="21">
        <v>132</v>
      </c>
      <c r="AS11" s="21">
        <v>134</v>
      </c>
      <c r="AT11" s="100">
        <v>165</v>
      </c>
      <c r="AU11" s="21">
        <v>176</v>
      </c>
      <c r="AV11" s="21">
        <v>172</v>
      </c>
      <c r="AW11" s="21">
        <v>157</v>
      </c>
      <c r="AY11" s="18">
        <f t="shared" si="1"/>
        <v>-8.7209302325581398E-2</v>
      </c>
      <c r="AZ11" s="18">
        <f t="shared" si="2"/>
        <v>0.38815207780725031</v>
      </c>
      <c r="BA11" s="18">
        <f t="shared" si="3"/>
        <v>1.512</v>
      </c>
      <c r="BB11" s="98">
        <f t="shared" si="4"/>
        <v>2.5123042505592839</v>
      </c>
      <c r="BC11" s="98">
        <f t="shared" si="5"/>
        <v>7.7222222222222223</v>
      </c>
    </row>
    <row r="12" spans="1:55" ht="15">
      <c r="A12" s="54" t="s">
        <v>5</v>
      </c>
      <c r="B12" s="54" t="s">
        <v>4</v>
      </c>
      <c r="C12" s="1">
        <v>7.7</v>
      </c>
      <c r="D12" s="1">
        <v>7.7</v>
      </c>
      <c r="E12" s="1">
        <v>10.6</v>
      </c>
      <c r="F12" s="1">
        <v>10.6</v>
      </c>
      <c r="G12" s="1">
        <v>12.5</v>
      </c>
      <c r="H12" s="1">
        <v>16.7</v>
      </c>
      <c r="I12" s="1">
        <v>18.8</v>
      </c>
      <c r="J12" s="1">
        <v>18.8</v>
      </c>
      <c r="K12" s="1">
        <v>22.8</v>
      </c>
      <c r="L12" s="1">
        <v>23.9</v>
      </c>
      <c r="M12" s="1">
        <v>31.4</v>
      </c>
      <c r="N12" s="1">
        <v>32.700000000000003</v>
      </c>
      <c r="O12" s="1">
        <v>31.3</v>
      </c>
      <c r="P12" s="1">
        <v>32.799999999999997</v>
      </c>
      <c r="Q12" s="80">
        <v>32.5</v>
      </c>
      <c r="R12" s="80">
        <v>34.299999999999997</v>
      </c>
      <c r="S12" s="80">
        <v>37.200000000000003</v>
      </c>
      <c r="T12" s="80">
        <v>36.1</v>
      </c>
      <c r="U12" s="80">
        <v>43.1</v>
      </c>
      <c r="V12" s="80">
        <v>46.1</v>
      </c>
      <c r="W12" s="80">
        <v>42.7</v>
      </c>
      <c r="X12" s="80">
        <v>44.8</v>
      </c>
      <c r="Y12" s="80">
        <v>47.2</v>
      </c>
      <c r="Z12" s="80">
        <v>52.5</v>
      </c>
      <c r="AA12" s="80">
        <v>58</v>
      </c>
      <c r="AB12" s="80">
        <v>63.2</v>
      </c>
      <c r="AC12" s="80">
        <v>72.3</v>
      </c>
      <c r="AD12" s="80">
        <v>76.5</v>
      </c>
      <c r="AE12" s="80">
        <v>82.5</v>
      </c>
      <c r="AF12" s="80">
        <v>83.7</v>
      </c>
      <c r="AG12" s="80">
        <v>84.1</v>
      </c>
      <c r="AH12" s="25">
        <v>83.9</v>
      </c>
      <c r="AI12" s="26">
        <v>84.8</v>
      </c>
      <c r="AJ12" s="20">
        <v>86.1</v>
      </c>
      <c r="AK12" s="44">
        <v>92</v>
      </c>
      <c r="AL12" s="22">
        <v>98</v>
      </c>
      <c r="AM12" s="22">
        <v>96</v>
      </c>
      <c r="AN12" s="22">
        <v>123</v>
      </c>
      <c r="AO12" s="22">
        <v>128</v>
      </c>
      <c r="AP12" s="96">
        <v>125</v>
      </c>
      <c r="AQ12" s="96">
        <v>128</v>
      </c>
      <c r="AR12" s="22">
        <v>150</v>
      </c>
      <c r="AS12" s="22">
        <v>155</v>
      </c>
      <c r="AT12" s="100">
        <v>181</v>
      </c>
      <c r="AU12" s="21">
        <v>193</v>
      </c>
      <c r="AV12" s="21">
        <v>188</v>
      </c>
      <c r="AW12" s="21">
        <v>174</v>
      </c>
      <c r="AY12" s="18">
        <f t="shared" si="1"/>
        <v>-7.4468085106382975E-2</v>
      </c>
      <c r="AZ12" s="18">
        <f t="shared" si="2"/>
        <v>1.2745098039215685</v>
      </c>
      <c r="BA12" s="18">
        <f t="shared" si="3"/>
        <v>3.8199445983379503</v>
      </c>
      <c r="BB12" s="98">
        <f t="shared" si="4"/>
        <v>8.2553191489361701</v>
      </c>
      <c r="BC12" s="98">
        <f t="shared" si="5"/>
        <v>21.597402597402599</v>
      </c>
    </row>
    <row r="13" spans="1:55" ht="15">
      <c r="A13" s="55" t="s">
        <v>6</v>
      </c>
      <c r="B13" s="55" t="s">
        <v>2</v>
      </c>
      <c r="C13" s="34">
        <v>29.9</v>
      </c>
      <c r="D13" s="34">
        <v>29.9</v>
      </c>
      <c r="E13" s="34">
        <v>34.200000000000003</v>
      </c>
      <c r="F13" s="34">
        <v>34.200000000000003</v>
      </c>
      <c r="G13" s="34">
        <v>40.299999999999997</v>
      </c>
      <c r="H13" s="34">
        <v>54.1</v>
      </c>
      <c r="I13" s="34">
        <v>81.599999999999994</v>
      </c>
      <c r="J13" s="34">
        <v>81.599999999999994</v>
      </c>
      <c r="K13" s="34">
        <v>109.3</v>
      </c>
      <c r="L13" s="34">
        <v>87.8</v>
      </c>
      <c r="M13" s="34">
        <v>111.6</v>
      </c>
      <c r="N13" s="34">
        <v>106.5</v>
      </c>
      <c r="O13" s="34">
        <v>155.4</v>
      </c>
      <c r="P13" s="34">
        <v>174.9</v>
      </c>
      <c r="Q13" s="35">
        <v>162.6</v>
      </c>
      <c r="R13" s="35">
        <v>172.9</v>
      </c>
      <c r="S13" s="35">
        <v>195.8</v>
      </c>
      <c r="T13" s="35">
        <v>233.4</v>
      </c>
      <c r="U13" s="35">
        <v>227.6</v>
      </c>
      <c r="V13" s="35">
        <v>195.9</v>
      </c>
      <c r="W13" s="35">
        <v>174</v>
      </c>
      <c r="X13" s="35">
        <v>180.6</v>
      </c>
      <c r="Y13" s="35">
        <v>192.1</v>
      </c>
      <c r="Z13" s="35">
        <v>212.5</v>
      </c>
      <c r="AA13" s="35">
        <v>223.1</v>
      </c>
      <c r="AB13" s="35">
        <v>231.8</v>
      </c>
      <c r="AC13" s="35">
        <v>267.8</v>
      </c>
      <c r="AD13" s="35">
        <v>308.2</v>
      </c>
      <c r="AE13" s="35">
        <v>350.8</v>
      </c>
      <c r="AF13" s="35">
        <v>353.6</v>
      </c>
      <c r="AG13" s="35">
        <v>360.5</v>
      </c>
      <c r="AH13" s="35">
        <v>358.8</v>
      </c>
      <c r="AI13" s="36">
        <v>369.6</v>
      </c>
      <c r="AJ13" s="36">
        <v>391</v>
      </c>
      <c r="AK13" s="45">
        <v>394</v>
      </c>
      <c r="AL13" s="49">
        <v>422</v>
      </c>
      <c r="AM13" s="49">
        <v>413</v>
      </c>
      <c r="AN13" s="49">
        <v>408</v>
      </c>
      <c r="AO13" s="49">
        <f>+$AO$7</f>
        <v>428</v>
      </c>
      <c r="AP13" s="94">
        <v>429</v>
      </c>
      <c r="AQ13" s="94">
        <v>416</v>
      </c>
      <c r="AR13" s="49">
        <v>408</v>
      </c>
      <c r="AS13" s="49">
        <v>389</v>
      </c>
      <c r="AT13" s="103">
        <v>430</v>
      </c>
      <c r="AU13" s="94">
        <v>430</v>
      </c>
      <c r="AV13" s="94">
        <v>431</v>
      </c>
      <c r="AW13" s="94">
        <v>427</v>
      </c>
      <c r="AY13" s="18">
        <f t="shared" si="1"/>
        <v>-9.2807424593967514E-3</v>
      </c>
      <c r="AZ13" s="18">
        <f t="shared" si="2"/>
        <v>0.38546398442569763</v>
      </c>
      <c r="BA13" s="18">
        <f t="shared" si="3"/>
        <v>0.82947729220222788</v>
      </c>
      <c r="BB13" s="98">
        <f t="shared" si="4"/>
        <v>4.2328431372549016</v>
      </c>
      <c r="BC13" s="98">
        <f t="shared" si="5"/>
        <v>13.280936454849499</v>
      </c>
    </row>
    <row r="14" spans="1:55" ht="15">
      <c r="A14" s="52" t="s">
        <v>6</v>
      </c>
      <c r="B14" s="52" t="s">
        <v>3</v>
      </c>
      <c r="C14" s="31">
        <v>17.899999999999999</v>
      </c>
      <c r="D14" s="31">
        <v>17.899999999999999</v>
      </c>
      <c r="E14" s="31">
        <v>20</v>
      </c>
      <c r="F14" s="31">
        <v>20</v>
      </c>
      <c r="G14" s="31">
        <v>24.4</v>
      </c>
      <c r="H14" s="31">
        <v>32.799999999999997</v>
      </c>
      <c r="I14" s="31">
        <v>45.8</v>
      </c>
      <c r="J14" s="31">
        <v>45.8</v>
      </c>
      <c r="K14" s="31">
        <v>64</v>
      </c>
      <c r="L14" s="31">
        <v>57.5</v>
      </c>
      <c r="M14" s="31">
        <v>65.3</v>
      </c>
      <c r="N14" s="31">
        <v>64.3</v>
      </c>
      <c r="O14" s="31">
        <v>102.4</v>
      </c>
      <c r="P14" s="31">
        <v>119.5</v>
      </c>
      <c r="Q14" s="37">
        <v>111.6</v>
      </c>
      <c r="R14" s="37">
        <v>122.5</v>
      </c>
      <c r="S14" s="37">
        <v>136.80000000000001</v>
      </c>
      <c r="T14" s="37">
        <v>165.2</v>
      </c>
      <c r="U14" s="37">
        <v>158.19999999999999</v>
      </c>
      <c r="V14" s="37">
        <v>142.30000000000001</v>
      </c>
      <c r="W14" s="37">
        <v>131.4</v>
      </c>
      <c r="X14" s="37">
        <v>134.19999999999999</v>
      </c>
      <c r="Y14" s="37">
        <v>146.9</v>
      </c>
      <c r="Z14" s="37">
        <v>159.9</v>
      </c>
      <c r="AA14" s="37">
        <v>160</v>
      </c>
      <c r="AB14" s="37">
        <v>167.4</v>
      </c>
      <c r="AC14" s="37">
        <v>184.8</v>
      </c>
      <c r="AD14" s="37">
        <v>199.2</v>
      </c>
      <c r="AE14" s="38">
        <v>184.3</v>
      </c>
      <c r="AF14" s="37">
        <v>215.3</v>
      </c>
      <c r="AG14" s="37">
        <v>214.1</v>
      </c>
      <c r="AH14" s="37">
        <v>208.5</v>
      </c>
      <c r="AI14" s="38">
        <v>215.6</v>
      </c>
      <c r="AJ14" s="38">
        <v>220</v>
      </c>
      <c r="AK14" s="46">
        <v>221</v>
      </c>
      <c r="AL14" s="32">
        <v>232</v>
      </c>
      <c r="AM14" s="32">
        <v>303</v>
      </c>
      <c r="AN14" s="32">
        <v>313</v>
      </c>
      <c r="AO14" s="32">
        <f>+$AO$8</f>
        <v>327</v>
      </c>
      <c r="AP14" s="32">
        <v>328</v>
      </c>
      <c r="AQ14" s="32">
        <v>319</v>
      </c>
      <c r="AR14" s="32">
        <v>317</v>
      </c>
      <c r="AS14" s="32">
        <v>310</v>
      </c>
      <c r="AT14" s="99">
        <v>424</v>
      </c>
      <c r="AU14" s="32">
        <v>440</v>
      </c>
      <c r="AV14" s="32">
        <v>455</v>
      </c>
      <c r="AW14" s="32">
        <v>451</v>
      </c>
      <c r="AY14" s="18">
        <f t="shared" si="1"/>
        <v>-8.7912087912087912E-3</v>
      </c>
      <c r="AZ14" s="18">
        <f t="shared" si="2"/>
        <v>1.2640562248995986</v>
      </c>
      <c r="BA14" s="18">
        <f t="shared" si="3"/>
        <v>1.7300242130750607</v>
      </c>
      <c r="BB14" s="98">
        <f t="shared" si="4"/>
        <v>8.8471615720524017</v>
      </c>
      <c r="BC14" s="98">
        <f t="shared" si="5"/>
        <v>24.195530726256987</v>
      </c>
    </row>
    <row r="15" spans="1:55" ht="15">
      <c r="A15" s="52" t="s">
        <v>6</v>
      </c>
      <c r="B15" s="52" t="s">
        <v>4</v>
      </c>
      <c r="C15" s="31">
        <v>7.4</v>
      </c>
      <c r="D15" s="31">
        <v>7.4</v>
      </c>
      <c r="E15" s="31">
        <v>7.1</v>
      </c>
      <c r="F15" s="31">
        <v>7.1</v>
      </c>
      <c r="G15" s="31">
        <v>9.4</v>
      </c>
      <c r="H15" s="31">
        <v>12.6</v>
      </c>
      <c r="I15" s="31">
        <v>14.7</v>
      </c>
      <c r="J15" s="31">
        <v>14.7</v>
      </c>
      <c r="K15" s="31">
        <v>22.8</v>
      </c>
      <c r="L15" s="31">
        <v>30.5</v>
      </c>
      <c r="M15" s="31">
        <v>24.8</v>
      </c>
      <c r="N15" s="31">
        <v>26.4</v>
      </c>
      <c r="O15" s="31">
        <v>54.9</v>
      </c>
      <c r="P15" s="31">
        <v>68.2</v>
      </c>
      <c r="Q15" s="37">
        <v>63</v>
      </c>
      <c r="R15" s="37">
        <v>76.3</v>
      </c>
      <c r="S15" s="37">
        <v>83.9</v>
      </c>
      <c r="T15" s="37">
        <v>103.4</v>
      </c>
      <c r="U15" s="37">
        <v>96.3</v>
      </c>
      <c r="V15" s="37">
        <v>92.7</v>
      </c>
      <c r="W15" s="37">
        <v>90.4</v>
      </c>
      <c r="X15" s="37">
        <v>90.3</v>
      </c>
      <c r="Y15" s="37">
        <v>102.7</v>
      </c>
      <c r="Z15" s="37">
        <v>109.5</v>
      </c>
      <c r="AA15" s="37">
        <v>116.7</v>
      </c>
      <c r="AB15" s="37">
        <v>108.1</v>
      </c>
      <c r="AC15" s="37">
        <v>120.6</v>
      </c>
      <c r="AD15" s="37">
        <v>127.8</v>
      </c>
      <c r="AE15" s="38">
        <v>89.3</v>
      </c>
      <c r="AF15" s="37">
        <v>136.69999999999999</v>
      </c>
      <c r="AG15" s="37">
        <v>133.19999999999999</v>
      </c>
      <c r="AH15" s="39">
        <v>127.6</v>
      </c>
      <c r="AI15" s="40">
        <v>132.5</v>
      </c>
      <c r="AJ15" s="40">
        <v>131</v>
      </c>
      <c r="AK15" s="47">
        <v>131</v>
      </c>
      <c r="AL15" s="33">
        <v>135</v>
      </c>
      <c r="AM15" s="33">
        <v>224</v>
      </c>
      <c r="AN15" s="33">
        <v>232</v>
      </c>
      <c r="AO15" s="33">
        <f>+$AO$9</f>
        <v>236</v>
      </c>
      <c r="AP15" s="95">
        <v>236</v>
      </c>
      <c r="AQ15" s="95">
        <v>231</v>
      </c>
      <c r="AR15" s="33">
        <v>233</v>
      </c>
      <c r="AS15" s="33">
        <v>235</v>
      </c>
      <c r="AT15" s="99">
        <v>314</v>
      </c>
      <c r="AU15" s="32">
        <v>340</v>
      </c>
      <c r="AV15" s="32">
        <v>364</v>
      </c>
      <c r="AW15" s="32">
        <v>361</v>
      </c>
      <c r="AY15" s="18">
        <f t="shared" si="1"/>
        <v>-8.241758241758242E-3</v>
      </c>
      <c r="AZ15" s="18">
        <f t="shared" si="2"/>
        <v>1.8247261345852894</v>
      </c>
      <c r="BA15" s="18">
        <f t="shared" si="3"/>
        <v>2.4912959381044488</v>
      </c>
      <c r="BB15" s="98">
        <f t="shared" si="4"/>
        <v>23.557823129251702</v>
      </c>
      <c r="BC15" s="98">
        <f t="shared" si="5"/>
        <v>47.783783783783782</v>
      </c>
    </row>
    <row r="16" spans="1:55" ht="15">
      <c r="A16" s="53" t="s">
        <v>7</v>
      </c>
      <c r="B16" s="53" t="s">
        <v>2</v>
      </c>
      <c r="C16" s="2">
        <v>31.1</v>
      </c>
      <c r="D16" s="2">
        <v>31.1</v>
      </c>
      <c r="E16" s="2">
        <v>34</v>
      </c>
      <c r="F16" s="2">
        <v>34</v>
      </c>
      <c r="G16" s="2">
        <v>40</v>
      </c>
      <c r="H16" s="2">
        <v>53.8</v>
      </c>
      <c r="I16" s="2">
        <v>63.3</v>
      </c>
      <c r="J16" s="2">
        <v>63.6</v>
      </c>
      <c r="K16" s="2">
        <v>83.3</v>
      </c>
      <c r="L16" s="2">
        <v>87.8</v>
      </c>
      <c r="M16" s="2">
        <v>92.1</v>
      </c>
      <c r="N16" s="2">
        <v>96.1</v>
      </c>
      <c r="O16" s="2">
        <v>90.5</v>
      </c>
      <c r="P16" s="2">
        <v>93.9</v>
      </c>
      <c r="Q16" s="79">
        <v>94</v>
      </c>
      <c r="R16" s="79">
        <v>96.3</v>
      </c>
      <c r="S16" s="79">
        <v>108.9</v>
      </c>
      <c r="T16" s="24">
        <v>83.8</v>
      </c>
      <c r="U16" s="79">
        <v>123.7</v>
      </c>
      <c r="V16" s="79">
        <v>116.7</v>
      </c>
      <c r="W16" s="79">
        <v>121</v>
      </c>
      <c r="X16" s="79">
        <v>117.5</v>
      </c>
      <c r="Y16" s="79">
        <v>124.1</v>
      </c>
      <c r="Z16" s="79">
        <v>133.1</v>
      </c>
      <c r="AA16" s="79">
        <v>149.19999999999999</v>
      </c>
      <c r="AB16" s="79">
        <v>159.5</v>
      </c>
      <c r="AC16" s="79">
        <v>166.8</v>
      </c>
      <c r="AD16" s="24">
        <v>163.80000000000001</v>
      </c>
      <c r="AE16" s="24">
        <v>159</v>
      </c>
      <c r="AF16" s="79">
        <v>162.30000000000001</v>
      </c>
      <c r="AG16" s="79">
        <v>159.80000000000001</v>
      </c>
      <c r="AH16" s="23">
        <v>155.6</v>
      </c>
      <c r="AI16" s="24">
        <v>152.6</v>
      </c>
      <c r="AJ16" s="24">
        <v>150.80000000000001</v>
      </c>
      <c r="AK16" s="42">
        <v>149</v>
      </c>
      <c r="AL16" s="48">
        <v>153</v>
      </c>
      <c r="AM16" s="48">
        <v>239</v>
      </c>
      <c r="AN16" s="48">
        <v>277</v>
      </c>
      <c r="AO16" s="48">
        <v>308</v>
      </c>
      <c r="AP16" s="64">
        <v>288</v>
      </c>
      <c r="AQ16" s="64">
        <v>292</v>
      </c>
      <c r="AR16" s="48">
        <v>290</v>
      </c>
      <c r="AS16" s="48">
        <v>290</v>
      </c>
      <c r="AT16" s="104">
        <v>270</v>
      </c>
      <c r="AU16" s="64">
        <v>279</v>
      </c>
      <c r="AV16" s="64">
        <v>271</v>
      </c>
      <c r="AW16" s="64">
        <v>246</v>
      </c>
      <c r="AY16" s="18">
        <f t="shared" si="1"/>
        <v>-9.2250922509225092E-2</v>
      </c>
      <c r="AZ16" s="18">
        <f t="shared" si="2"/>
        <v>0.50183150183150171</v>
      </c>
      <c r="BA16" s="18">
        <f t="shared" si="3"/>
        <v>1.935560859188544</v>
      </c>
      <c r="BB16" s="98">
        <f t="shared" si="4"/>
        <v>2.8679245283018866</v>
      </c>
      <c r="BC16" s="98">
        <f t="shared" si="5"/>
        <v>6.909967845659164</v>
      </c>
    </row>
    <row r="17" spans="1:55" ht="15">
      <c r="A17" s="54" t="s">
        <v>7</v>
      </c>
      <c r="B17" s="54" t="s">
        <v>3</v>
      </c>
      <c r="C17" s="1">
        <v>18.600000000000001</v>
      </c>
      <c r="D17" s="1">
        <v>18.600000000000001</v>
      </c>
      <c r="E17" s="1">
        <v>21.2</v>
      </c>
      <c r="F17" s="1">
        <v>21.2</v>
      </c>
      <c r="G17" s="1">
        <v>25.1</v>
      </c>
      <c r="H17" s="1">
        <v>33.799999999999997</v>
      </c>
      <c r="I17" s="1">
        <v>39.5</v>
      </c>
      <c r="J17" s="1">
        <v>39.5</v>
      </c>
      <c r="K17" s="1">
        <v>52.8</v>
      </c>
      <c r="L17" s="1">
        <v>57.5</v>
      </c>
      <c r="M17" s="1">
        <v>61.1</v>
      </c>
      <c r="N17" s="1">
        <v>63.6</v>
      </c>
      <c r="O17" s="1">
        <v>61.5</v>
      </c>
      <c r="P17" s="1">
        <v>66.400000000000006</v>
      </c>
      <c r="Q17" s="80">
        <v>63.5</v>
      </c>
      <c r="R17" s="80">
        <v>65.400000000000006</v>
      </c>
      <c r="S17" s="80">
        <v>72.8</v>
      </c>
      <c r="T17" s="26">
        <v>50.2</v>
      </c>
      <c r="U17" s="80">
        <v>82.3</v>
      </c>
      <c r="V17" s="80">
        <v>74.3</v>
      </c>
      <c r="W17" s="80">
        <v>84.5</v>
      </c>
      <c r="X17" s="80">
        <v>79.900000000000006</v>
      </c>
      <c r="Y17" s="80">
        <v>86.8</v>
      </c>
      <c r="Z17" s="80">
        <v>92.7</v>
      </c>
      <c r="AA17" s="80">
        <v>101.1</v>
      </c>
      <c r="AB17" s="80">
        <v>108.8</v>
      </c>
      <c r="AC17" s="80">
        <v>116.3</v>
      </c>
      <c r="AD17" s="80">
        <v>120</v>
      </c>
      <c r="AE17" s="26">
        <v>118.9</v>
      </c>
      <c r="AF17" s="80">
        <v>120.5</v>
      </c>
      <c r="AG17" s="80">
        <v>119</v>
      </c>
      <c r="AH17" s="25">
        <v>116.4</v>
      </c>
      <c r="AI17" s="26">
        <v>116.1</v>
      </c>
      <c r="AJ17" s="26">
        <v>116.5</v>
      </c>
      <c r="AK17" s="43">
        <v>119</v>
      </c>
      <c r="AL17" s="21">
        <v>125</v>
      </c>
      <c r="AM17" s="21">
        <v>176</v>
      </c>
      <c r="AN17" s="21">
        <v>199</v>
      </c>
      <c r="AO17" s="21">
        <v>221</v>
      </c>
      <c r="AP17" s="21">
        <v>216</v>
      </c>
      <c r="AQ17" s="21">
        <v>220</v>
      </c>
      <c r="AR17" s="21">
        <v>230</v>
      </c>
      <c r="AS17" s="21">
        <v>227</v>
      </c>
      <c r="AT17" s="100">
        <v>293</v>
      </c>
      <c r="AU17" s="21">
        <v>313</v>
      </c>
      <c r="AV17" s="21">
        <v>323</v>
      </c>
      <c r="AW17" s="21">
        <v>300</v>
      </c>
      <c r="AY17" s="18">
        <f t="shared" si="1"/>
        <v>-7.1207430340557279E-2</v>
      </c>
      <c r="AZ17" s="18">
        <f t="shared" si="2"/>
        <v>1.5</v>
      </c>
      <c r="BA17" s="18">
        <f t="shared" si="3"/>
        <v>4.9760956175298805</v>
      </c>
      <c r="BB17" s="98">
        <f t="shared" si="4"/>
        <v>6.5949367088607591</v>
      </c>
      <c r="BC17" s="98">
        <f t="shared" si="5"/>
        <v>15.129032258064514</v>
      </c>
    </row>
    <row r="18" spans="1:55" ht="15">
      <c r="A18" s="54" t="s">
        <v>7</v>
      </c>
      <c r="B18" s="54" t="s">
        <v>4</v>
      </c>
      <c r="C18" s="1">
        <v>9.8000000000000007</v>
      </c>
      <c r="D18" s="1">
        <v>9.8000000000000007</v>
      </c>
      <c r="E18" s="1">
        <v>11</v>
      </c>
      <c r="F18" s="1">
        <v>11</v>
      </c>
      <c r="G18" s="1">
        <v>13.3</v>
      </c>
      <c r="H18" s="1">
        <v>17.8</v>
      </c>
      <c r="I18" s="1">
        <v>20.7</v>
      </c>
      <c r="J18" s="1">
        <v>20.7</v>
      </c>
      <c r="K18" s="1">
        <v>28.3</v>
      </c>
      <c r="L18" s="1">
        <v>30.5</v>
      </c>
      <c r="M18" s="1">
        <v>33.299999999999997</v>
      </c>
      <c r="N18" s="1">
        <v>34.6</v>
      </c>
      <c r="O18" s="1">
        <v>55.5</v>
      </c>
      <c r="P18" s="1">
        <v>63.5</v>
      </c>
      <c r="Q18" s="80">
        <v>56.9</v>
      </c>
      <c r="R18" s="80">
        <v>59</v>
      </c>
      <c r="S18" s="80">
        <v>64.3</v>
      </c>
      <c r="T18" s="26">
        <v>33.1</v>
      </c>
      <c r="U18" s="80">
        <v>72.2</v>
      </c>
      <c r="V18" s="80">
        <v>61.1</v>
      </c>
      <c r="W18" s="80">
        <v>79.3</v>
      </c>
      <c r="X18" s="80">
        <v>72.400000000000006</v>
      </c>
      <c r="Y18" s="80">
        <v>81.599999999999994</v>
      </c>
      <c r="Z18" s="80">
        <v>86.7</v>
      </c>
      <c r="AA18" s="80">
        <v>91.3</v>
      </c>
      <c r="AB18" s="80">
        <v>98.8</v>
      </c>
      <c r="AC18" s="80">
        <v>99.7</v>
      </c>
      <c r="AD18" s="80">
        <v>100.8</v>
      </c>
      <c r="AE18" s="26">
        <v>94.4</v>
      </c>
      <c r="AF18" s="80">
        <v>94.7</v>
      </c>
      <c r="AG18" s="80">
        <v>94.2</v>
      </c>
      <c r="AH18" s="19">
        <v>93.9</v>
      </c>
      <c r="AI18" s="20">
        <v>96.2</v>
      </c>
      <c r="AJ18" s="20">
        <v>99.5</v>
      </c>
      <c r="AK18" s="44">
        <v>106</v>
      </c>
      <c r="AL18" s="22">
        <v>114</v>
      </c>
      <c r="AM18" s="22">
        <v>172</v>
      </c>
      <c r="AN18" s="22">
        <v>191</v>
      </c>
      <c r="AO18" s="22">
        <v>212</v>
      </c>
      <c r="AP18" s="96">
        <v>214</v>
      </c>
      <c r="AQ18" s="96">
        <v>219</v>
      </c>
      <c r="AR18" s="22">
        <v>234</v>
      </c>
      <c r="AS18" s="22">
        <v>235</v>
      </c>
      <c r="AT18" s="100">
        <v>306</v>
      </c>
      <c r="AU18" s="21">
        <v>313</v>
      </c>
      <c r="AV18" s="21">
        <v>336</v>
      </c>
      <c r="AW18" s="21">
        <v>319</v>
      </c>
      <c r="AY18" s="18">
        <f t="shared" si="1"/>
        <v>-5.0595238095238096E-2</v>
      </c>
      <c r="AZ18" s="18">
        <f t="shared" si="2"/>
        <v>2.1646825396825395</v>
      </c>
      <c r="BA18" s="18">
        <f t="shared" si="3"/>
        <v>8.6374622356495454</v>
      </c>
      <c r="BB18" s="98">
        <f t="shared" si="4"/>
        <v>14.410628019323672</v>
      </c>
      <c r="BC18" s="98">
        <f t="shared" si="5"/>
        <v>31.551020408163261</v>
      </c>
    </row>
    <row r="19" spans="1:55" ht="15">
      <c r="A19" s="55" t="s">
        <v>8</v>
      </c>
      <c r="B19" s="55" t="s">
        <v>2</v>
      </c>
      <c r="C19" s="34">
        <v>18.899999999999999</v>
      </c>
      <c r="D19" s="34">
        <v>18.899999999999999</v>
      </c>
      <c r="E19" s="34">
        <v>25.6</v>
      </c>
      <c r="F19" s="34">
        <v>25.6</v>
      </c>
      <c r="G19" s="34">
        <v>30.5</v>
      </c>
      <c r="H19" s="34">
        <v>41.1</v>
      </c>
      <c r="I19" s="34">
        <v>51.8</v>
      </c>
      <c r="J19" s="34">
        <v>51.8</v>
      </c>
      <c r="K19" s="34">
        <v>79.7</v>
      </c>
      <c r="L19" s="34">
        <v>80.599999999999994</v>
      </c>
      <c r="M19" s="34">
        <v>80.5</v>
      </c>
      <c r="N19" s="34">
        <v>82</v>
      </c>
      <c r="O19" s="34">
        <v>66.2</v>
      </c>
      <c r="P19" s="34">
        <v>68.599999999999994</v>
      </c>
      <c r="Q19" s="35">
        <v>65.400000000000006</v>
      </c>
      <c r="R19" s="35">
        <v>71</v>
      </c>
      <c r="S19" s="35">
        <v>87.9</v>
      </c>
      <c r="T19" s="35">
        <v>83.8</v>
      </c>
      <c r="U19" s="35">
        <v>108.8</v>
      </c>
      <c r="V19" s="35">
        <v>114</v>
      </c>
      <c r="W19" s="35">
        <v>106.4</v>
      </c>
      <c r="X19" s="35">
        <v>99.6</v>
      </c>
      <c r="Y19" s="35">
        <v>101</v>
      </c>
      <c r="Z19" s="35">
        <v>112.4</v>
      </c>
      <c r="AA19" s="35">
        <v>109.5</v>
      </c>
      <c r="AB19" s="35">
        <v>122.7</v>
      </c>
      <c r="AC19" s="35">
        <v>118.3</v>
      </c>
      <c r="AD19" s="35">
        <v>134.9</v>
      </c>
      <c r="AE19" s="36">
        <v>124.7</v>
      </c>
      <c r="AF19" s="35">
        <v>126.4</v>
      </c>
      <c r="AG19" s="35">
        <v>127.1</v>
      </c>
      <c r="AH19" s="35">
        <v>125.5</v>
      </c>
      <c r="AI19" s="36">
        <v>124.6</v>
      </c>
      <c r="AJ19" s="36">
        <v>119.3</v>
      </c>
      <c r="AK19" s="45">
        <v>123</v>
      </c>
      <c r="AL19" s="49">
        <v>125</v>
      </c>
      <c r="AM19" s="49">
        <v>111</v>
      </c>
      <c r="AN19" s="49">
        <v>106</v>
      </c>
      <c r="AO19" s="49">
        <v>118</v>
      </c>
      <c r="AP19" s="94">
        <v>117</v>
      </c>
      <c r="AQ19" s="94">
        <v>124</v>
      </c>
      <c r="AR19" s="49">
        <v>122</v>
      </c>
      <c r="AS19" s="49">
        <v>119</v>
      </c>
      <c r="AT19" s="103">
        <v>138</v>
      </c>
      <c r="AU19" s="94">
        <v>145</v>
      </c>
      <c r="AV19" s="94">
        <v>141</v>
      </c>
      <c r="AW19" s="94">
        <v>133</v>
      </c>
      <c r="AY19" s="18">
        <f t="shared" si="1"/>
        <v>-5.6737588652482268E-2</v>
      </c>
      <c r="AZ19" s="18">
        <f t="shared" si="2"/>
        <v>-1.4084507042253563E-2</v>
      </c>
      <c r="BA19" s="18">
        <f t="shared" si="3"/>
        <v>0.58711217183770892</v>
      </c>
      <c r="BB19" s="98">
        <f t="shared" si="4"/>
        <v>1.5675675675675678</v>
      </c>
      <c r="BC19" s="98">
        <f t="shared" si="5"/>
        <v>6.0370370370370372</v>
      </c>
    </row>
    <row r="20" spans="1:55" ht="15">
      <c r="A20" s="52" t="s">
        <v>8</v>
      </c>
      <c r="B20" s="52" t="s">
        <v>3</v>
      </c>
      <c r="C20" s="31">
        <v>11.2</v>
      </c>
      <c r="D20" s="31">
        <v>11.2</v>
      </c>
      <c r="E20" s="31">
        <v>15.3</v>
      </c>
      <c r="F20" s="31">
        <v>15.3</v>
      </c>
      <c r="G20" s="31">
        <v>19.399999999999999</v>
      </c>
      <c r="H20" s="31">
        <v>25.6</v>
      </c>
      <c r="I20" s="31">
        <v>30.7</v>
      </c>
      <c r="J20" s="31">
        <v>30.7</v>
      </c>
      <c r="K20" s="31">
        <v>45.2</v>
      </c>
      <c r="L20" s="31">
        <v>54</v>
      </c>
      <c r="M20" s="31">
        <v>55.6</v>
      </c>
      <c r="N20" s="31">
        <v>55.9</v>
      </c>
      <c r="O20" s="31">
        <v>50.3</v>
      </c>
      <c r="P20" s="31">
        <v>50.8</v>
      </c>
      <c r="Q20" s="37">
        <v>50.6</v>
      </c>
      <c r="R20" s="37">
        <v>52.6</v>
      </c>
      <c r="S20" s="37">
        <v>52.1</v>
      </c>
      <c r="T20" s="37">
        <v>50.2</v>
      </c>
      <c r="U20" s="37">
        <v>61.4</v>
      </c>
      <c r="V20" s="37">
        <v>63.1</v>
      </c>
      <c r="W20" s="37">
        <v>60.5</v>
      </c>
      <c r="X20" s="37">
        <v>57.5</v>
      </c>
      <c r="Y20" s="37">
        <v>58.7</v>
      </c>
      <c r="Z20" s="37">
        <v>64.400000000000006</v>
      </c>
      <c r="AA20" s="37">
        <v>64.099999999999994</v>
      </c>
      <c r="AB20" s="37">
        <v>73.3</v>
      </c>
      <c r="AC20" s="37">
        <v>86.1</v>
      </c>
      <c r="AD20" s="37">
        <v>107.5</v>
      </c>
      <c r="AE20" s="37">
        <v>111.8</v>
      </c>
      <c r="AF20" s="37">
        <v>112.9</v>
      </c>
      <c r="AG20" s="37">
        <v>112.7</v>
      </c>
      <c r="AH20" s="37">
        <v>109.8</v>
      </c>
      <c r="AI20" s="38">
        <v>111.6</v>
      </c>
      <c r="AJ20" s="38">
        <v>112.1</v>
      </c>
      <c r="AK20" s="46">
        <v>119</v>
      </c>
      <c r="AL20" s="32">
        <v>125</v>
      </c>
      <c r="AM20" s="32">
        <v>111</v>
      </c>
      <c r="AN20" s="32">
        <v>106</v>
      </c>
      <c r="AO20" s="32">
        <v>118</v>
      </c>
      <c r="AP20" s="32">
        <v>118</v>
      </c>
      <c r="AQ20" s="32">
        <v>126</v>
      </c>
      <c r="AR20" s="32">
        <v>126</v>
      </c>
      <c r="AS20" s="32">
        <v>126</v>
      </c>
      <c r="AT20" s="99">
        <v>160</v>
      </c>
      <c r="AU20" s="32">
        <v>167</v>
      </c>
      <c r="AV20" s="32">
        <v>165</v>
      </c>
      <c r="AW20" s="32">
        <v>159</v>
      </c>
      <c r="AY20" s="18">
        <f t="shared" si="1"/>
        <v>-3.6363636363636362E-2</v>
      </c>
      <c r="AZ20" s="18">
        <f t="shared" si="2"/>
        <v>0.47906976744186047</v>
      </c>
      <c r="BA20" s="18">
        <f t="shared" si="3"/>
        <v>2.1673306772908365</v>
      </c>
      <c r="BB20" s="98">
        <f t="shared" si="4"/>
        <v>4.1791530944625412</v>
      </c>
      <c r="BC20" s="98">
        <f t="shared" si="5"/>
        <v>13.196428571428573</v>
      </c>
    </row>
    <row r="21" spans="1:55" ht="15">
      <c r="A21" s="52" t="s">
        <v>8</v>
      </c>
      <c r="B21" s="52" t="s">
        <v>4</v>
      </c>
      <c r="C21" s="31">
        <v>4.2</v>
      </c>
      <c r="D21" s="31">
        <v>4.2</v>
      </c>
      <c r="E21" s="31">
        <v>5.5</v>
      </c>
      <c r="F21" s="31">
        <v>5.5</v>
      </c>
      <c r="G21" s="31">
        <v>7.8</v>
      </c>
      <c r="H21" s="31">
        <v>10.5</v>
      </c>
      <c r="I21" s="31">
        <v>10.7</v>
      </c>
      <c r="J21" s="31">
        <v>10.7</v>
      </c>
      <c r="K21" s="31">
        <v>13.5</v>
      </c>
      <c r="L21" s="31">
        <v>20.5</v>
      </c>
      <c r="M21" s="31">
        <v>24.2</v>
      </c>
      <c r="N21" s="31">
        <v>23</v>
      </c>
      <c r="O21" s="31">
        <v>36.799999999999997</v>
      </c>
      <c r="P21" s="31">
        <v>35.9</v>
      </c>
      <c r="Q21" s="37">
        <v>37.1</v>
      </c>
      <c r="R21" s="37">
        <v>36.700000000000003</v>
      </c>
      <c r="S21" s="37">
        <v>33.799999999999997</v>
      </c>
      <c r="T21" s="37">
        <v>33.1</v>
      </c>
      <c r="U21" s="37">
        <v>36.4</v>
      </c>
      <c r="V21" s="37">
        <v>36.700000000000003</v>
      </c>
      <c r="W21" s="37">
        <v>36.6</v>
      </c>
      <c r="X21" s="37">
        <v>35.799999999999997</v>
      </c>
      <c r="Y21" s="37">
        <v>36.700000000000003</v>
      </c>
      <c r="Z21" s="37">
        <v>39.200000000000003</v>
      </c>
      <c r="AA21" s="37">
        <v>40.6</v>
      </c>
      <c r="AB21" s="37">
        <v>48.1</v>
      </c>
      <c r="AC21" s="37">
        <v>67.599999999999994</v>
      </c>
      <c r="AD21" s="37">
        <v>87.6</v>
      </c>
      <c r="AE21" s="37">
        <v>96.7</v>
      </c>
      <c r="AF21" s="37">
        <v>96.7</v>
      </c>
      <c r="AG21" s="37">
        <v>95</v>
      </c>
      <c r="AH21" s="39">
        <v>90.4</v>
      </c>
      <c r="AI21" s="40">
        <v>95.1</v>
      </c>
      <c r="AJ21" s="40">
        <v>100.6</v>
      </c>
      <c r="AK21" s="47">
        <v>112</v>
      </c>
      <c r="AL21" s="33">
        <v>120</v>
      </c>
      <c r="AM21" s="33">
        <v>100</v>
      </c>
      <c r="AN21" s="33">
        <v>96</v>
      </c>
      <c r="AO21" s="33">
        <v>105</v>
      </c>
      <c r="AP21" s="95">
        <v>106</v>
      </c>
      <c r="AQ21" s="95">
        <v>113</v>
      </c>
      <c r="AR21" s="33">
        <v>115</v>
      </c>
      <c r="AS21" s="33">
        <v>117</v>
      </c>
      <c r="AT21" s="99">
        <v>122</v>
      </c>
      <c r="AU21" s="32">
        <v>127</v>
      </c>
      <c r="AV21" s="32">
        <v>126</v>
      </c>
      <c r="AW21" s="32">
        <v>124</v>
      </c>
      <c r="AY21" s="18">
        <f t="shared" si="1"/>
        <v>-1.5873015873015872E-2</v>
      </c>
      <c r="AZ21" s="18">
        <f t="shared" si="2"/>
        <v>0.41552511415525123</v>
      </c>
      <c r="BA21" s="18">
        <f t="shared" si="3"/>
        <v>2.7462235649546827</v>
      </c>
      <c r="BB21" s="98">
        <f t="shared" si="4"/>
        <v>10.588785046728972</v>
      </c>
      <c r="BC21" s="98">
        <f t="shared" si="5"/>
        <v>28.523809523809522</v>
      </c>
    </row>
    <row r="22" spans="1:55" ht="15">
      <c r="A22" s="53" t="s">
        <v>9</v>
      </c>
      <c r="B22" s="53" t="s">
        <v>2</v>
      </c>
      <c r="C22" s="2">
        <v>22.5</v>
      </c>
      <c r="D22" s="2">
        <v>22.5</v>
      </c>
      <c r="E22" s="2">
        <v>29.2</v>
      </c>
      <c r="F22" s="2">
        <v>29.2</v>
      </c>
      <c r="G22" s="2">
        <v>37</v>
      </c>
      <c r="H22" s="2">
        <v>49.7</v>
      </c>
      <c r="I22" s="2">
        <v>62.3</v>
      </c>
      <c r="J22" s="2">
        <v>62.3</v>
      </c>
      <c r="K22" s="2">
        <v>83.6</v>
      </c>
      <c r="L22" s="2">
        <v>102.2</v>
      </c>
      <c r="M22" s="2">
        <v>111.6</v>
      </c>
      <c r="N22" s="2">
        <v>106.5</v>
      </c>
      <c r="O22" s="2">
        <v>122.9</v>
      </c>
      <c r="P22" s="2">
        <v>126.2</v>
      </c>
      <c r="Q22" s="79">
        <v>126.9</v>
      </c>
      <c r="R22" s="79">
        <v>126.1</v>
      </c>
      <c r="S22" s="79">
        <v>155.19999999999999</v>
      </c>
      <c r="T22" s="79">
        <v>177.6</v>
      </c>
      <c r="U22" s="79">
        <v>160.9</v>
      </c>
      <c r="V22" s="79">
        <v>142.9</v>
      </c>
      <c r="W22" s="79">
        <v>152.4</v>
      </c>
      <c r="X22" s="79">
        <v>148.19999999999999</v>
      </c>
      <c r="Y22" s="79">
        <v>146.5</v>
      </c>
      <c r="Z22" s="79">
        <v>151.19999999999999</v>
      </c>
      <c r="AA22" s="79">
        <v>163</v>
      </c>
      <c r="AB22" s="79">
        <v>174.5</v>
      </c>
      <c r="AC22" s="79">
        <v>197.6</v>
      </c>
      <c r="AD22" s="79">
        <v>219.1</v>
      </c>
      <c r="AE22" s="79">
        <v>247</v>
      </c>
      <c r="AF22" s="79">
        <v>258.5</v>
      </c>
      <c r="AG22" s="79">
        <v>264.89999999999998</v>
      </c>
      <c r="AH22" s="23">
        <v>261</v>
      </c>
      <c r="AI22" s="24">
        <v>255.9</v>
      </c>
      <c r="AJ22" s="24">
        <v>257.5</v>
      </c>
      <c r="AK22" s="42">
        <v>264</v>
      </c>
      <c r="AL22" s="48">
        <v>269</v>
      </c>
      <c r="AM22" s="48">
        <v>331</v>
      </c>
      <c r="AN22" s="48">
        <v>319</v>
      </c>
      <c r="AO22" s="48">
        <v>322</v>
      </c>
      <c r="AP22" s="64">
        <v>322</v>
      </c>
      <c r="AQ22" s="64">
        <v>333</v>
      </c>
      <c r="AR22" s="48">
        <v>329</v>
      </c>
      <c r="AS22" s="48">
        <v>333</v>
      </c>
      <c r="AT22" s="104">
        <v>329</v>
      </c>
      <c r="AU22" s="64">
        <v>339</v>
      </c>
      <c r="AV22" s="64">
        <v>337</v>
      </c>
      <c r="AW22" s="64">
        <v>322</v>
      </c>
      <c r="AY22" s="18">
        <f t="shared" si="1"/>
        <v>-4.4510385756676561E-2</v>
      </c>
      <c r="AZ22" s="18">
        <f t="shared" si="2"/>
        <v>0.46964856230031954</v>
      </c>
      <c r="BA22" s="18">
        <f t="shared" si="3"/>
        <v>0.81306306306306309</v>
      </c>
      <c r="BB22" s="98">
        <f t="shared" si="4"/>
        <v>4.1685393258426968</v>
      </c>
      <c r="BC22" s="98">
        <f t="shared" si="5"/>
        <v>13.311111111111112</v>
      </c>
    </row>
    <row r="23" spans="1:55" ht="15">
      <c r="A23" s="54" t="s">
        <v>9</v>
      </c>
      <c r="B23" s="54" t="s">
        <v>3</v>
      </c>
      <c r="C23" s="1">
        <v>12.9</v>
      </c>
      <c r="D23" s="1">
        <v>12.9</v>
      </c>
      <c r="E23" s="1">
        <v>15.6</v>
      </c>
      <c r="F23" s="1">
        <v>15.6</v>
      </c>
      <c r="G23" s="1">
        <v>21.2</v>
      </c>
      <c r="H23" s="1">
        <v>28.5</v>
      </c>
      <c r="I23" s="1">
        <v>33.4</v>
      </c>
      <c r="J23" s="1">
        <v>33.4</v>
      </c>
      <c r="K23" s="1">
        <v>45.6</v>
      </c>
      <c r="L23" s="1">
        <v>60.6</v>
      </c>
      <c r="M23" s="1">
        <v>65.3</v>
      </c>
      <c r="N23" s="1">
        <v>64.3</v>
      </c>
      <c r="O23" s="1">
        <v>79</v>
      </c>
      <c r="P23" s="1">
        <v>80.7</v>
      </c>
      <c r="Q23" s="80">
        <v>83.3</v>
      </c>
      <c r="R23" s="80">
        <v>83.3</v>
      </c>
      <c r="S23" s="80">
        <v>96.3</v>
      </c>
      <c r="T23" s="80">
        <v>109.5</v>
      </c>
      <c r="U23" s="80">
        <v>103</v>
      </c>
      <c r="V23" s="80">
        <v>95.7</v>
      </c>
      <c r="W23" s="80">
        <v>99.5</v>
      </c>
      <c r="X23" s="80">
        <v>97.9</v>
      </c>
      <c r="Y23" s="80">
        <v>96.9</v>
      </c>
      <c r="Z23" s="80">
        <v>99.6</v>
      </c>
      <c r="AA23" s="80">
        <v>104.6</v>
      </c>
      <c r="AB23" s="80">
        <v>111.3</v>
      </c>
      <c r="AC23" s="80">
        <v>116.9</v>
      </c>
      <c r="AD23" s="80">
        <v>122.2</v>
      </c>
      <c r="AE23" s="80">
        <v>126.7</v>
      </c>
      <c r="AF23" s="80">
        <v>132.30000000000001</v>
      </c>
      <c r="AG23" s="80">
        <v>135.30000000000001</v>
      </c>
      <c r="AH23" s="25">
        <v>135</v>
      </c>
      <c r="AI23" s="26">
        <v>137.80000000000001</v>
      </c>
      <c r="AJ23" s="26">
        <v>145.1</v>
      </c>
      <c r="AK23" s="43">
        <v>148</v>
      </c>
      <c r="AL23" s="21">
        <v>150</v>
      </c>
      <c r="AM23" s="21">
        <v>247</v>
      </c>
      <c r="AN23" s="21">
        <v>248</v>
      </c>
      <c r="AO23" s="21">
        <v>261</v>
      </c>
      <c r="AP23" s="21">
        <v>261</v>
      </c>
      <c r="AQ23" s="21">
        <v>264</v>
      </c>
      <c r="AR23" s="21">
        <v>266</v>
      </c>
      <c r="AS23" s="21">
        <v>270</v>
      </c>
      <c r="AT23" s="100">
        <v>383</v>
      </c>
      <c r="AU23" s="21">
        <v>404</v>
      </c>
      <c r="AV23" s="21">
        <v>408</v>
      </c>
      <c r="AW23" s="21">
        <v>396</v>
      </c>
      <c r="AY23" s="18">
        <f t="shared" si="1"/>
        <v>-2.9411764705882353E-2</v>
      </c>
      <c r="AZ23" s="18">
        <f t="shared" si="2"/>
        <v>2.2405891980360066</v>
      </c>
      <c r="BA23" s="18">
        <f t="shared" si="3"/>
        <v>2.6164383561643834</v>
      </c>
      <c r="BB23" s="98">
        <f t="shared" si="4"/>
        <v>10.856287425149702</v>
      </c>
      <c r="BC23" s="98">
        <f t="shared" si="5"/>
        <v>29.697674418604652</v>
      </c>
    </row>
    <row r="24" spans="1:55" ht="15">
      <c r="A24" s="54" t="s">
        <v>9</v>
      </c>
      <c r="B24" s="54" t="s">
        <v>4</v>
      </c>
      <c r="C24" s="1">
        <v>6.6</v>
      </c>
      <c r="D24" s="1">
        <v>6.6</v>
      </c>
      <c r="E24" s="1">
        <v>7.5</v>
      </c>
      <c r="F24" s="1">
        <v>7.5</v>
      </c>
      <c r="G24" s="1">
        <v>11</v>
      </c>
      <c r="H24" s="1">
        <v>14.8</v>
      </c>
      <c r="I24" s="1">
        <v>14.9</v>
      </c>
      <c r="J24" s="1">
        <v>14.9</v>
      </c>
      <c r="K24" s="1">
        <v>21.2</v>
      </c>
      <c r="L24" s="1">
        <v>23.9</v>
      </c>
      <c r="M24" s="1">
        <v>24.8</v>
      </c>
      <c r="N24" s="1">
        <v>26.4</v>
      </c>
      <c r="O24" s="1">
        <v>57.9</v>
      </c>
      <c r="P24" s="1">
        <v>58.1</v>
      </c>
      <c r="Q24" s="80">
        <v>62.7</v>
      </c>
      <c r="R24" s="80">
        <v>64.099999999999994</v>
      </c>
      <c r="S24" s="80">
        <v>68.3</v>
      </c>
      <c r="T24" s="80">
        <v>76.8</v>
      </c>
      <c r="U24" s="80">
        <v>76.900000000000006</v>
      </c>
      <c r="V24" s="80">
        <v>76.5</v>
      </c>
      <c r="W24" s="80">
        <v>76.7</v>
      </c>
      <c r="X24" s="80">
        <v>76.8</v>
      </c>
      <c r="Y24" s="80">
        <v>76.099999999999994</v>
      </c>
      <c r="Z24" s="80">
        <v>77.900000000000006</v>
      </c>
      <c r="AA24" s="80">
        <v>78.400000000000006</v>
      </c>
      <c r="AB24" s="80">
        <v>82.6</v>
      </c>
      <c r="AC24" s="80">
        <v>83.7</v>
      </c>
      <c r="AD24" s="80">
        <v>86.1</v>
      </c>
      <c r="AE24" s="26">
        <v>83.9</v>
      </c>
      <c r="AF24" s="80">
        <v>87.7</v>
      </c>
      <c r="AG24" s="80">
        <v>89.3</v>
      </c>
      <c r="AH24" s="19">
        <v>91</v>
      </c>
      <c r="AI24" s="20">
        <v>98</v>
      </c>
      <c r="AJ24" s="20">
        <v>109.5</v>
      </c>
      <c r="AK24" s="44">
        <v>112</v>
      </c>
      <c r="AL24" s="22">
        <v>111</v>
      </c>
      <c r="AM24" s="22">
        <v>155</v>
      </c>
      <c r="AN24" s="22">
        <v>162</v>
      </c>
      <c r="AO24" s="22">
        <v>176</v>
      </c>
      <c r="AP24" s="96">
        <v>172</v>
      </c>
      <c r="AQ24" s="96">
        <v>174</v>
      </c>
      <c r="AR24" s="22">
        <v>179</v>
      </c>
      <c r="AS24" s="22">
        <v>183</v>
      </c>
      <c r="AT24" s="100">
        <v>239</v>
      </c>
      <c r="AU24" s="21">
        <v>256</v>
      </c>
      <c r="AV24" s="21">
        <v>263</v>
      </c>
      <c r="AW24" s="21">
        <v>257</v>
      </c>
      <c r="AY24" s="18">
        <f t="shared" si="1"/>
        <v>-2.2813688212927757E-2</v>
      </c>
      <c r="AZ24" s="18">
        <f t="shared" si="2"/>
        <v>1.9849012775842045</v>
      </c>
      <c r="BA24" s="18">
        <f t="shared" si="3"/>
        <v>2.3463541666666665</v>
      </c>
      <c r="BB24" s="98">
        <f t="shared" si="4"/>
        <v>16.248322147651006</v>
      </c>
      <c r="BC24" s="98">
        <f t="shared" si="5"/>
        <v>37.939393939393945</v>
      </c>
    </row>
    <row r="25" spans="1:55" ht="15">
      <c r="A25" s="55" t="s">
        <v>10</v>
      </c>
      <c r="B25" s="55" t="s">
        <v>2</v>
      </c>
      <c r="C25" s="34">
        <v>23.2</v>
      </c>
      <c r="D25" s="34">
        <v>23.2</v>
      </c>
      <c r="E25" s="34">
        <v>25.7</v>
      </c>
      <c r="F25" s="34">
        <v>25.7</v>
      </c>
      <c r="G25" s="34">
        <v>26.4</v>
      </c>
      <c r="H25" s="34">
        <v>35.5</v>
      </c>
      <c r="I25" s="34">
        <v>47.3</v>
      </c>
      <c r="J25" s="34">
        <v>47.3</v>
      </c>
      <c r="K25" s="34">
        <v>54.4</v>
      </c>
      <c r="L25" s="34">
        <v>102.2</v>
      </c>
      <c r="M25" s="34">
        <v>111.6</v>
      </c>
      <c r="N25" s="34">
        <v>106.5</v>
      </c>
      <c r="O25" s="34">
        <v>122.9</v>
      </c>
      <c r="P25" s="34">
        <v>126.2</v>
      </c>
      <c r="Q25" s="35">
        <v>126.9</v>
      </c>
      <c r="R25" s="35">
        <v>126.1</v>
      </c>
      <c r="S25" s="35">
        <v>122</v>
      </c>
      <c r="T25" s="35">
        <v>145.30000000000001</v>
      </c>
      <c r="U25" s="35">
        <v>128.5</v>
      </c>
      <c r="V25" s="35">
        <v>142.4</v>
      </c>
      <c r="W25" s="35">
        <v>151.69999999999999</v>
      </c>
      <c r="X25" s="35">
        <v>148.19999999999999</v>
      </c>
      <c r="Y25" s="35">
        <v>146.6</v>
      </c>
      <c r="Z25" s="35">
        <v>147.9</v>
      </c>
      <c r="AA25" s="35">
        <v>153.6</v>
      </c>
      <c r="AB25" s="35">
        <v>160.30000000000001</v>
      </c>
      <c r="AC25" s="35">
        <v>182.2</v>
      </c>
      <c r="AD25" s="35">
        <v>196.8</v>
      </c>
      <c r="AE25" s="36">
        <v>211.8</v>
      </c>
      <c r="AF25" s="35">
        <v>214.8</v>
      </c>
      <c r="AG25" s="35">
        <v>214</v>
      </c>
      <c r="AH25" s="35">
        <v>215</v>
      </c>
      <c r="AI25" s="36">
        <v>216.4</v>
      </c>
      <c r="AJ25" s="36">
        <v>219.7</v>
      </c>
      <c r="AK25" s="45">
        <v>229</v>
      </c>
      <c r="AL25" s="49">
        <v>239</v>
      </c>
      <c r="AM25" s="49">
        <v>306</v>
      </c>
      <c r="AN25" s="49">
        <v>319</v>
      </c>
      <c r="AO25" s="49">
        <v>322</v>
      </c>
      <c r="AP25" s="94">
        <v>322</v>
      </c>
      <c r="AQ25" s="94">
        <v>333</v>
      </c>
      <c r="AR25" s="49">
        <v>329</v>
      </c>
      <c r="AS25" s="49">
        <v>333</v>
      </c>
      <c r="AT25" s="103">
        <v>329</v>
      </c>
      <c r="AU25" s="94">
        <v>339</v>
      </c>
      <c r="AV25" s="94">
        <v>337</v>
      </c>
      <c r="AW25" s="94">
        <v>322</v>
      </c>
      <c r="AY25" s="18">
        <f t="shared" si="1"/>
        <v>-4.4510385756676561E-2</v>
      </c>
      <c r="AZ25" s="18">
        <f t="shared" si="2"/>
        <v>0.63617886178861782</v>
      </c>
      <c r="BA25" s="18">
        <f t="shared" si="3"/>
        <v>1.2161046111493461</v>
      </c>
      <c r="BB25" s="98">
        <f t="shared" si="4"/>
        <v>5.8076109936575051</v>
      </c>
      <c r="BC25" s="98">
        <f t="shared" si="5"/>
        <v>12.879310344827587</v>
      </c>
    </row>
    <row r="26" spans="1:55" ht="15">
      <c r="A26" s="52" t="s">
        <v>10</v>
      </c>
      <c r="B26" s="52" t="s">
        <v>3</v>
      </c>
      <c r="C26" s="31">
        <v>13.2</v>
      </c>
      <c r="D26" s="31">
        <v>13.2</v>
      </c>
      <c r="E26" s="31">
        <v>16.100000000000001</v>
      </c>
      <c r="F26" s="31">
        <v>16.100000000000001</v>
      </c>
      <c r="G26" s="31">
        <v>17.899999999999999</v>
      </c>
      <c r="H26" s="31">
        <v>24</v>
      </c>
      <c r="I26" s="31">
        <v>30.6</v>
      </c>
      <c r="J26" s="31">
        <v>30.6</v>
      </c>
      <c r="K26" s="31">
        <v>38.200000000000003</v>
      </c>
      <c r="L26" s="31">
        <v>60.6</v>
      </c>
      <c r="M26" s="31">
        <v>65.3</v>
      </c>
      <c r="N26" s="31">
        <v>64.3</v>
      </c>
      <c r="O26" s="31">
        <v>79</v>
      </c>
      <c r="P26" s="31">
        <v>80.7</v>
      </c>
      <c r="Q26" s="37">
        <v>83.3</v>
      </c>
      <c r="R26" s="37">
        <v>83.8</v>
      </c>
      <c r="S26" s="37">
        <v>79.3</v>
      </c>
      <c r="T26" s="37">
        <v>94.1</v>
      </c>
      <c r="U26" s="37">
        <v>81.599999999999994</v>
      </c>
      <c r="V26" s="37">
        <v>93.9</v>
      </c>
      <c r="W26" s="37">
        <v>99.5</v>
      </c>
      <c r="X26" s="37">
        <v>97.7</v>
      </c>
      <c r="Y26" s="37">
        <v>100.4</v>
      </c>
      <c r="Z26" s="37">
        <v>103.2</v>
      </c>
      <c r="AA26" s="37">
        <v>106.9</v>
      </c>
      <c r="AB26" s="37">
        <v>108.5</v>
      </c>
      <c r="AC26" s="37">
        <v>113.1</v>
      </c>
      <c r="AD26" s="37">
        <v>113.4</v>
      </c>
      <c r="AE26" s="37">
        <v>113.4</v>
      </c>
      <c r="AF26" s="37">
        <v>116.5</v>
      </c>
      <c r="AG26" s="37">
        <v>114</v>
      </c>
      <c r="AH26" s="37">
        <v>112.6</v>
      </c>
      <c r="AI26" s="38">
        <v>113.1</v>
      </c>
      <c r="AJ26" s="38">
        <v>111.4</v>
      </c>
      <c r="AK26" s="46">
        <v>113</v>
      </c>
      <c r="AL26" s="32">
        <v>118</v>
      </c>
      <c r="AM26" s="32">
        <v>207</v>
      </c>
      <c r="AN26" s="32">
        <v>248</v>
      </c>
      <c r="AO26" s="32">
        <v>261</v>
      </c>
      <c r="AP26" s="32">
        <v>261</v>
      </c>
      <c r="AQ26" s="32">
        <v>264</v>
      </c>
      <c r="AR26" s="32">
        <v>266</v>
      </c>
      <c r="AS26" s="32">
        <v>270</v>
      </c>
      <c r="AT26" s="99">
        <v>383</v>
      </c>
      <c r="AU26" s="32">
        <v>404</v>
      </c>
      <c r="AV26" s="32">
        <v>408</v>
      </c>
      <c r="AW26" s="32">
        <v>396</v>
      </c>
      <c r="AY26" s="18">
        <f t="shared" si="1"/>
        <v>-2.9411764705882353E-2</v>
      </c>
      <c r="AZ26" s="18">
        <f t="shared" si="2"/>
        <v>2.4920634920634921</v>
      </c>
      <c r="BA26" s="18">
        <f t="shared" si="3"/>
        <v>3.2082890541976621</v>
      </c>
      <c r="BB26" s="98">
        <f t="shared" si="4"/>
        <v>11.941176470588234</v>
      </c>
      <c r="BC26" s="98">
        <f t="shared" si="5"/>
        <v>29.000000000000004</v>
      </c>
    </row>
    <row r="27" spans="1:55" ht="15">
      <c r="A27" s="52" t="s">
        <v>10</v>
      </c>
      <c r="B27" s="52" t="s">
        <v>4</v>
      </c>
      <c r="C27" s="31">
        <v>6.8</v>
      </c>
      <c r="D27" s="31">
        <v>6.8</v>
      </c>
      <c r="E27" s="31">
        <v>8.6</v>
      </c>
      <c r="F27" s="31">
        <v>8.6</v>
      </c>
      <c r="G27" s="31">
        <v>11.4</v>
      </c>
      <c r="H27" s="31">
        <v>15.3</v>
      </c>
      <c r="I27" s="31">
        <v>17.7</v>
      </c>
      <c r="J27" s="31">
        <v>17.7</v>
      </c>
      <c r="K27" s="31">
        <v>26.3</v>
      </c>
      <c r="L27" s="31">
        <v>23.9</v>
      </c>
      <c r="M27" s="31">
        <v>24.8</v>
      </c>
      <c r="N27" s="31">
        <v>26.4</v>
      </c>
      <c r="O27" s="31">
        <v>57.9</v>
      </c>
      <c r="P27" s="31">
        <v>58.1</v>
      </c>
      <c r="Q27" s="37">
        <v>62.7</v>
      </c>
      <c r="R27" s="37">
        <v>64.099999999999994</v>
      </c>
      <c r="S27" s="37">
        <v>60.6</v>
      </c>
      <c r="T27" s="37">
        <v>71.599999999999994</v>
      </c>
      <c r="U27" s="37">
        <v>60.1</v>
      </c>
      <c r="V27" s="37">
        <v>73.5</v>
      </c>
      <c r="W27" s="37">
        <v>77.099999999999994</v>
      </c>
      <c r="X27" s="37">
        <v>76.3</v>
      </c>
      <c r="Y27" s="37">
        <v>82.9</v>
      </c>
      <c r="Z27" s="37">
        <v>87.3</v>
      </c>
      <c r="AA27" s="37">
        <v>90</v>
      </c>
      <c r="AB27" s="37">
        <v>88</v>
      </c>
      <c r="AC27" s="37">
        <v>85.9</v>
      </c>
      <c r="AD27" s="38">
        <v>80.400000000000006</v>
      </c>
      <c r="AE27" s="38">
        <v>74.400000000000006</v>
      </c>
      <c r="AF27" s="37">
        <v>78.5</v>
      </c>
      <c r="AG27" s="37">
        <v>74.5</v>
      </c>
      <c r="AH27" s="39">
        <v>71.8</v>
      </c>
      <c r="AI27" s="40">
        <v>72.3</v>
      </c>
      <c r="AJ27" s="40">
        <v>67.8</v>
      </c>
      <c r="AK27" s="47">
        <v>67</v>
      </c>
      <c r="AL27" s="33">
        <v>69</v>
      </c>
      <c r="AM27" s="33">
        <v>110</v>
      </c>
      <c r="AN27" s="33">
        <v>162</v>
      </c>
      <c r="AO27" s="33">
        <v>176</v>
      </c>
      <c r="AP27" s="95">
        <v>172</v>
      </c>
      <c r="AQ27" s="95">
        <v>174</v>
      </c>
      <c r="AR27" s="33">
        <v>179</v>
      </c>
      <c r="AS27" s="33">
        <v>183</v>
      </c>
      <c r="AT27" s="99">
        <v>239</v>
      </c>
      <c r="AU27" s="95">
        <v>256</v>
      </c>
      <c r="AV27" s="32">
        <v>263</v>
      </c>
      <c r="AW27" s="32">
        <v>257</v>
      </c>
      <c r="AY27" s="18">
        <f t="shared" si="1"/>
        <v>-2.2813688212927757E-2</v>
      </c>
      <c r="AZ27" s="18">
        <f t="shared" si="2"/>
        <v>2.1965174129353233</v>
      </c>
      <c r="BA27" s="18">
        <f t="shared" si="3"/>
        <v>2.5893854748603355</v>
      </c>
      <c r="BB27" s="98">
        <f t="shared" si="4"/>
        <v>13.519774011299436</v>
      </c>
      <c r="BC27" s="98">
        <f t="shared" si="5"/>
        <v>36.794117647058826</v>
      </c>
    </row>
    <row r="28" spans="1:55" ht="15">
      <c r="A28" s="53" t="s">
        <v>11</v>
      </c>
      <c r="B28" s="53" t="s">
        <v>2</v>
      </c>
      <c r="C28" s="2">
        <v>23.2</v>
      </c>
      <c r="D28" s="2">
        <v>23.2</v>
      </c>
      <c r="E28" s="2">
        <v>25.2</v>
      </c>
      <c r="F28" s="2">
        <v>25.2</v>
      </c>
      <c r="G28" s="2">
        <v>28.3</v>
      </c>
      <c r="H28" s="2">
        <v>38.1</v>
      </c>
      <c r="I28" s="2">
        <v>51.8</v>
      </c>
      <c r="J28" s="2">
        <v>51.8</v>
      </c>
      <c r="K28" s="2">
        <v>60.8</v>
      </c>
      <c r="L28" s="2">
        <v>102.2</v>
      </c>
      <c r="M28" s="2">
        <v>111.6</v>
      </c>
      <c r="N28" s="2">
        <v>106.5</v>
      </c>
      <c r="O28" s="2">
        <v>122.9</v>
      </c>
      <c r="P28" s="2">
        <v>126.2</v>
      </c>
      <c r="Q28" s="79">
        <v>126.9</v>
      </c>
      <c r="R28" s="79">
        <v>126.1</v>
      </c>
      <c r="S28" s="79">
        <v>121.5</v>
      </c>
      <c r="T28" s="79">
        <v>143.6</v>
      </c>
      <c r="U28" s="79">
        <v>156.30000000000001</v>
      </c>
      <c r="V28" s="79">
        <v>136.19999999999999</v>
      </c>
      <c r="W28" s="79">
        <v>120.6</v>
      </c>
      <c r="X28" s="79">
        <v>123.4</v>
      </c>
      <c r="Y28" s="79">
        <v>122</v>
      </c>
      <c r="Z28" s="79">
        <v>128.30000000000001</v>
      </c>
      <c r="AA28" s="79">
        <v>139.30000000000001</v>
      </c>
      <c r="AB28" s="79">
        <v>148.30000000000001</v>
      </c>
      <c r="AC28" s="79">
        <v>166.8</v>
      </c>
      <c r="AD28" s="79">
        <v>186.7</v>
      </c>
      <c r="AE28" s="79">
        <v>204.4</v>
      </c>
      <c r="AF28" s="79">
        <v>206.2</v>
      </c>
      <c r="AG28" s="79">
        <v>212.9</v>
      </c>
      <c r="AH28" s="23">
        <v>215.5</v>
      </c>
      <c r="AI28" s="24">
        <v>216.8</v>
      </c>
      <c r="AJ28" s="24">
        <v>227</v>
      </c>
      <c r="AK28" s="42">
        <v>236</v>
      </c>
      <c r="AL28" s="48">
        <v>244</v>
      </c>
      <c r="AM28" s="48">
        <v>310</v>
      </c>
      <c r="AN28" s="48">
        <v>319</v>
      </c>
      <c r="AO28" s="48">
        <v>322</v>
      </c>
      <c r="AP28" s="64">
        <v>322</v>
      </c>
      <c r="AQ28" s="64">
        <v>333</v>
      </c>
      <c r="AR28" s="48">
        <v>329</v>
      </c>
      <c r="AS28" s="48">
        <v>333</v>
      </c>
      <c r="AT28" s="104">
        <v>329</v>
      </c>
      <c r="AU28" s="64">
        <v>339</v>
      </c>
      <c r="AV28" s="64">
        <v>337</v>
      </c>
      <c r="AW28" s="64">
        <v>322</v>
      </c>
      <c r="AY28" s="18">
        <f t="shared" si="1"/>
        <v>-4.4510385756676561E-2</v>
      </c>
      <c r="AZ28" s="18">
        <f t="shared" si="2"/>
        <v>0.72469201928227112</v>
      </c>
      <c r="BA28" s="18">
        <f t="shared" si="3"/>
        <v>1.2423398328690809</v>
      </c>
      <c r="BB28" s="98">
        <f t="shared" si="4"/>
        <v>5.2162162162162167</v>
      </c>
      <c r="BC28" s="98">
        <f t="shared" si="5"/>
        <v>12.879310344827587</v>
      </c>
    </row>
    <row r="29" spans="1:55" ht="15">
      <c r="A29" s="54" t="s">
        <v>11</v>
      </c>
      <c r="B29" s="54" t="s">
        <v>3</v>
      </c>
      <c r="C29" s="1">
        <v>23.6</v>
      </c>
      <c r="D29" s="1">
        <v>23.6</v>
      </c>
      <c r="E29" s="1">
        <v>16.600000000000001</v>
      </c>
      <c r="F29" s="1">
        <v>16.600000000000001</v>
      </c>
      <c r="G29" s="1">
        <v>19.600000000000001</v>
      </c>
      <c r="H29" s="1">
        <v>26.3</v>
      </c>
      <c r="I29" s="1">
        <v>37.1</v>
      </c>
      <c r="J29" s="1">
        <v>37.1</v>
      </c>
      <c r="K29" s="1">
        <v>40.799999999999997</v>
      </c>
      <c r="L29" s="1">
        <v>60.6</v>
      </c>
      <c r="M29" s="1">
        <v>65.3</v>
      </c>
      <c r="N29" s="1">
        <v>64.3</v>
      </c>
      <c r="O29" s="1">
        <v>79</v>
      </c>
      <c r="P29" s="1">
        <v>80.7</v>
      </c>
      <c r="Q29" s="80">
        <v>83.3</v>
      </c>
      <c r="R29" s="80">
        <v>83.3</v>
      </c>
      <c r="S29" s="80">
        <v>80.900000000000006</v>
      </c>
      <c r="T29" s="80">
        <v>94.7</v>
      </c>
      <c r="U29" s="80">
        <v>99.4</v>
      </c>
      <c r="V29" s="80">
        <v>89.2</v>
      </c>
      <c r="W29" s="80">
        <v>87.8</v>
      </c>
      <c r="X29" s="80">
        <v>86.7</v>
      </c>
      <c r="Y29" s="80">
        <v>89</v>
      </c>
      <c r="Z29" s="80">
        <v>93.5</v>
      </c>
      <c r="AA29" s="80">
        <v>99.7</v>
      </c>
      <c r="AB29" s="80">
        <v>103.4</v>
      </c>
      <c r="AC29" s="80">
        <v>105.6</v>
      </c>
      <c r="AD29" s="80">
        <v>108.7</v>
      </c>
      <c r="AE29" s="80">
        <v>110</v>
      </c>
      <c r="AF29" s="80">
        <v>111.2</v>
      </c>
      <c r="AG29" s="80">
        <v>114</v>
      </c>
      <c r="AH29" s="25">
        <v>119</v>
      </c>
      <c r="AI29" s="26">
        <v>123.3</v>
      </c>
      <c r="AJ29" s="26">
        <v>131.80000000000001</v>
      </c>
      <c r="AK29" s="43">
        <v>134</v>
      </c>
      <c r="AL29" s="21">
        <v>135</v>
      </c>
      <c r="AM29" s="21">
        <v>229</v>
      </c>
      <c r="AN29" s="21">
        <v>248</v>
      </c>
      <c r="AO29" s="21">
        <v>261</v>
      </c>
      <c r="AP29" s="21">
        <v>261</v>
      </c>
      <c r="AQ29" s="21">
        <v>264</v>
      </c>
      <c r="AR29" s="21">
        <v>266</v>
      </c>
      <c r="AS29" s="21">
        <v>270</v>
      </c>
      <c r="AT29" s="100">
        <v>383</v>
      </c>
      <c r="AU29" s="21">
        <v>404</v>
      </c>
      <c r="AV29" s="21">
        <v>408</v>
      </c>
      <c r="AW29" s="21">
        <v>396</v>
      </c>
      <c r="AY29" s="18">
        <f t="shared" si="1"/>
        <v>-2.9411764705882353E-2</v>
      </c>
      <c r="AZ29" s="18">
        <f t="shared" si="2"/>
        <v>2.6430542778288868</v>
      </c>
      <c r="BA29" s="18">
        <f t="shared" si="3"/>
        <v>3.1816261879619852</v>
      </c>
      <c r="BB29" s="98">
        <f t="shared" si="4"/>
        <v>9.6738544474393517</v>
      </c>
      <c r="BC29" s="98">
        <f t="shared" si="5"/>
        <v>15.77966101694915</v>
      </c>
    </row>
    <row r="30" spans="1:55" ht="15">
      <c r="A30" s="54" t="s">
        <v>11</v>
      </c>
      <c r="B30" s="54" t="s">
        <v>4</v>
      </c>
      <c r="C30" s="1">
        <v>6.7</v>
      </c>
      <c r="D30" s="1">
        <v>6.7</v>
      </c>
      <c r="E30" s="1">
        <v>7.1</v>
      </c>
      <c r="F30" s="1">
        <v>7.1</v>
      </c>
      <c r="G30" s="1">
        <v>9.5</v>
      </c>
      <c r="H30" s="1">
        <v>12.7</v>
      </c>
      <c r="I30" s="1">
        <v>19.5</v>
      </c>
      <c r="J30" s="1">
        <v>19.5</v>
      </c>
      <c r="K30" s="1">
        <v>18.399999999999999</v>
      </c>
      <c r="L30" s="1">
        <v>23.9</v>
      </c>
      <c r="M30" s="1">
        <v>24.8</v>
      </c>
      <c r="N30" s="1">
        <v>26.4</v>
      </c>
      <c r="O30" s="1">
        <v>57.9</v>
      </c>
      <c r="P30" s="1">
        <v>58.1</v>
      </c>
      <c r="Q30" s="80">
        <v>62.7</v>
      </c>
      <c r="R30" s="80">
        <v>64.099999999999994</v>
      </c>
      <c r="S30" s="80">
        <v>64.099999999999994</v>
      </c>
      <c r="T30" s="80">
        <v>74.099999999999994</v>
      </c>
      <c r="U30" s="80">
        <v>73.5</v>
      </c>
      <c r="V30" s="80">
        <v>69</v>
      </c>
      <c r="W30" s="80">
        <v>78.3</v>
      </c>
      <c r="X30" s="80">
        <v>74</v>
      </c>
      <c r="Y30" s="80">
        <v>79.5</v>
      </c>
      <c r="Z30" s="80">
        <v>83.4</v>
      </c>
      <c r="AA30" s="80">
        <v>87</v>
      </c>
      <c r="AB30" s="80">
        <v>87.4</v>
      </c>
      <c r="AC30" s="80">
        <v>81.8</v>
      </c>
      <c r="AD30" s="26">
        <v>77.5</v>
      </c>
      <c r="AE30" s="26">
        <v>71.5</v>
      </c>
      <c r="AF30" s="80">
        <v>72.7</v>
      </c>
      <c r="AG30" s="80">
        <v>74.2</v>
      </c>
      <c r="AH30" s="19">
        <v>82.5</v>
      </c>
      <c r="AI30" s="20">
        <v>90.3</v>
      </c>
      <c r="AJ30" s="20">
        <v>100.1</v>
      </c>
      <c r="AK30" s="44">
        <v>98</v>
      </c>
      <c r="AL30" s="22">
        <v>94</v>
      </c>
      <c r="AM30" s="22">
        <v>141</v>
      </c>
      <c r="AN30" s="22">
        <v>162</v>
      </c>
      <c r="AO30" s="22">
        <v>176</v>
      </c>
      <c r="AP30" s="96">
        <v>172</v>
      </c>
      <c r="AQ30" s="96">
        <v>174</v>
      </c>
      <c r="AR30" s="22">
        <v>179</v>
      </c>
      <c r="AS30" s="22">
        <v>183</v>
      </c>
      <c r="AT30" s="100">
        <v>239</v>
      </c>
      <c r="AU30" s="21">
        <v>256</v>
      </c>
      <c r="AV30" s="21">
        <v>263</v>
      </c>
      <c r="AW30" s="21">
        <v>257</v>
      </c>
      <c r="AY30" s="18">
        <f t="shared" si="1"/>
        <v>-2.2813688212927757E-2</v>
      </c>
      <c r="AZ30" s="18">
        <f t="shared" si="2"/>
        <v>2.3161290322580643</v>
      </c>
      <c r="BA30" s="18">
        <f t="shared" si="3"/>
        <v>2.4682860998650473</v>
      </c>
      <c r="BB30" s="98">
        <f t="shared" si="4"/>
        <v>12.179487179487179</v>
      </c>
      <c r="BC30" s="98">
        <f t="shared" si="5"/>
        <v>37.35820895522388</v>
      </c>
    </row>
    <row r="31" spans="1:55" ht="15">
      <c r="A31" s="55" t="s">
        <v>12</v>
      </c>
      <c r="B31" s="55" t="s">
        <v>2</v>
      </c>
      <c r="C31" s="34">
        <v>30.9</v>
      </c>
      <c r="D31" s="34">
        <v>30.9</v>
      </c>
      <c r="E31" s="34">
        <v>33.200000000000003</v>
      </c>
      <c r="F31" s="34">
        <v>33.200000000000003</v>
      </c>
      <c r="G31" s="34">
        <v>37.299999999999997</v>
      </c>
      <c r="H31" s="34">
        <v>50.2</v>
      </c>
      <c r="I31" s="34">
        <v>59.1</v>
      </c>
      <c r="J31" s="34">
        <v>59.1</v>
      </c>
      <c r="K31" s="34">
        <v>76.900000000000006</v>
      </c>
      <c r="L31" s="34">
        <v>87.8</v>
      </c>
      <c r="M31" s="34">
        <v>92.1</v>
      </c>
      <c r="N31" s="34">
        <v>96.1</v>
      </c>
      <c r="O31" s="34">
        <v>90.5</v>
      </c>
      <c r="P31" s="34">
        <v>93.9</v>
      </c>
      <c r="Q31" s="35">
        <v>94</v>
      </c>
      <c r="R31" s="35">
        <v>96.3</v>
      </c>
      <c r="S31" s="35">
        <v>105.7</v>
      </c>
      <c r="T31" s="35">
        <v>108.3</v>
      </c>
      <c r="U31" s="35">
        <v>117.6</v>
      </c>
      <c r="V31" s="35">
        <v>110.8</v>
      </c>
      <c r="W31" s="35">
        <v>108.5</v>
      </c>
      <c r="X31" s="35">
        <v>110.9</v>
      </c>
      <c r="Y31" s="35">
        <v>118.8</v>
      </c>
      <c r="Z31" s="35">
        <v>128.5</v>
      </c>
      <c r="AA31" s="35">
        <v>145.1</v>
      </c>
      <c r="AB31" s="35">
        <v>159.5</v>
      </c>
      <c r="AC31" s="35">
        <v>168.2</v>
      </c>
      <c r="AD31" s="36">
        <v>163.80000000000001</v>
      </c>
      <c r="AE31" s="36">
        <v>159.6</v>
      </c>
      <c r="AF31" s="35">
        <v>163.69999999999999</v>
      </c>
      <c r="AG31" s="35">
        <v>164.1</v>
      </c>
      <c r="AH31" s="35">
        <v>162.30000000000001</v>
      </c>
      <c r="AI31" s="36">
        <v>162.80000000000001</v>
      </c>
      <c r="AJ31" s="36">
        <v>165.4</v>
      </c>
      <c r="AK31" s="45">
        <v>168</v>
      </c>
      <c r="AL31" s="49">
        <v>170</v>
      </c>
      <c r="AM31" s="49">
        <v>259</v>
      </c>
      <c r="AN31" s="49">
        <v>277</v>
      </c>
      <c r="AO31" s="49">
        <v>308</v>
      </c>
      <c r="AP31" s="94">
        <v>288</v>
      </c>
      <c r="AQ31" s="94">
        <v>292</v>
      </c>
      <c r="AR31" s="49">
        <v>290</v>
      </c>
      <c r="AS31" s="49">
        <v>290</v>
      </c>
      <c r="AT31" s="103">
        <v>270</v>
      </c>
      <c r="AU31" s="94">
        <v>279</v>
      </c>
      <c r="AV31" s="94">
        <v>271</v>
      </c>
      <c r="AW31" s="94">
        <v>246</v>
      </c>
      <c r="AY31" s="18">
        <f t="shared" si="1"/>
        <v>-9.2250922509225092E-2</v>
      </c>
      <c r="AZ31" s="18">
        <f t="shared" si="2"/>
        <v>0.50183150183150171</v>
      </c>
      <c r="BA31" s="18">
        <f t="shared" si="3"/>
        <v>1.2714681440443212</v>
      </c>
      <c r="BB31" s="98">
        <f t="shared" si="4"/>
        <v>3.1624365482233503</v>
      </c>
      <c r="BC31" s="98">
        <f t="shared" si="5"/>
        <v>6.9611650485436893</v>
      </c>
    </row>
    <row r="32" spans="1:55" ht="15">
      <c r="A32" s="52" t="s">
        <v>12</v>
      </c>
      <c r="B32" s="52" t="s">
        <v>3</v>
      </c>
      <c r="C32" s="31">
        <v>19.2</v>
      </c>
      <c r="D32" s="31">
        <v>19.2</v>
      </c>
      <c r="E32" s="31">
        <v>21.3</v>
      </c>
      <c r="F32" s="31">
        <v>21.3</v>
      </c>
      <c r="G32" s="31">
        <v>25.1</v>
      </c>
      <c r="H32" s="31">
        <v>33.799999999999997</v>
      </c>
      <c r="I32" s="31">
        <v>39.6</v>
      </c>
      <c r="J32" s="31">
        <v>39.6</v>
      </c>
      <c r="K32" s="31">
        <v>51.2</v>
      </c>
      <c r="L32" s="31">
        <v>57.5</v>
      </c>
      <c r="M32" s="31">
        <v>61.1</v>
      </c>
      <c r="N32" s="31">
        <v>63.6</v>
      </c>
      <c r="O32" s="31">
        <v>61.5</v>
      </c>
      <c r="P32" s="31">
        <v>66.400000000000006</v>
      </c>
      <c r="Q32" s="37">
        <v>63.5</v>
      </c>
      <c r="R32" s="37">
        <v>65.400000000000006</v>
      </c>
      <c r="S32" s="37">
        <v>72.599999999999994</v>
      </c>
      <c r="T32" s="37">
        <v>75.8</v>
      </c>
      <c r="U32" s="37">
        <v>81.400000000000006</v>
      </c>
      <c r="V32" s="37">
        <v>77.099999999999994</v>
      </c>
      <c r="W32" s="37">
        <v>79</v>
      </c>
      <c r="X32" s="37">
        <v>79.099999999999994</v>
      </c>
      <c r="Y32" s="37">
        <v>85.6</v>
      </c>
      <c r="Z32" s="37">
        <v>92.3</v>
      </c>
      <c r="AA32" s="37">
        <v>102.4</v>
      </c>
      <c r="AB32" s="37">
        <v>111</v>
      </c>
      <c r="AC32" s="37">
        <v>116</v>
      </c>
      <c r="AD32" s="37">
        <v>116.6</v>
      </c>
      <c r="AE32" s="38">
        <v>116.3</v>
      </c>
      <c r="AF32" s="37">
        <v>118.4</v>
      </c>
      <c r="AG32" s="37">
        <v>120.8</v>
      </c>
      <c r="AH32" s="37">
        <v>120.3</v>
      </c>
      <c r="AI32" s="38">
        <v>121.1</v>
      </c>
      <c r="AJ32" s="38">
        <v>122.7</v>
      </c>
      <c r="AK32" s="46">
        <v>125</v>
      </c>
      <c r="AL32" s="32">
        <v>124</v>
      </c>
      <c r="AM32" s="32">
        <v>173</v>
      </c>
      <c r="AN32" s="32">
        <v>199</v>
      </c>
      <c r="AO32" s="32">
        <v>221</v>
      </c>
      <c r="AP32" s="32">
        <v>216</v>
      </c>
      <c r="AQ32" s="32">
        <v>220</v>
      </c>
      <c r="AR32" s="32">
        <v>230</v>
      </c>
      <c r="AS32" s="32">
        <v>227</v>
      </c>
      <c r="AT32" s="99">
        <v>293</v>
      </c>
      <c r="AU32" s="32">
        <v>313</v>
      </c>
      <c r="AV32" s="32">
        <v>323</v>
      </c>
      <c r="AW32" s="32">
        <v>300</v>
      </c>
      <c r="AY32" s="18">
        <f t="shared" si="1"/>
        <v>-7.1207430340557279E-2</v>
      </c>
      <c r="AZ32" s="18">
        <f t="shared" si="2"/>
        <v>1.5728987993138939</v>
      </c>
      <c r="BA32" s="18">
        <f t="shared" si="3"/>
        <v>2.9577836411609497</v>
      </c>
      <c r="BB32" s="98">
        <f t="shared" si="4"/>
        <v>6.5757575757575752</v>
      </c>
      <c r="BC32" s="98">
        <f t="shared" si="5"/>
        <v>14.625000000000002</v>
      </c>
    </row>
    <row r="33" spans="1:55" ht="15">
      <c r="A33" s="52" t="s">
        <v>12</v>
      </c>
      <c r="B33" s="52" t="s">
        <v>4</v>
      </c>
      <c r="C33" s="31">
        <v>10.3</v>
      </c>
      <c r="D33" s="31">
        <v>10.3</v>
      </c>
      <c r="E33" s="31">
        <v>11</v>
      </c>
      <c r="F33" s="31">
        <v>11</v>
      </c>
      <c r="G33" s="31">
        <v>13.3</v>
      </c>
      <c r="H33" s="31">
        <v>17.8</v>
      </c>
      <c r="I33" s="31">
        <v>20.7</v>
      </c>
      <c r="J33" s="31">
        <v>20.7</v>
      </c>
      <c r="K33" s="31">
        <v>26.5</v>
      </c>
      <c r="L33" s="31">
        <v>30.5</v>
      </c>
      <c r="M33" s="31">
        <v>33.299999999999997</v>
      </c>
      <c r="N33" s="31">
        <v>34.6</v>
      </c>
      <c r="O33" s="31">
        <v>55.5</v>
      </c>
      <c r="P33" s="31">
        <v>63.6</v>
      </c>
      <c r="Q33" s="37">
        <v>56.9</v>
      </c>
      <c r="R33" s="37">
        <v>59</v>
      </c>
      <c r="S33" s="37">
        <v>66.7</v>
      </c>
      <c r="T33" s="37">
        <v>71.400000000000006</v>
      </c>
      <c r="U33" s="37">
        <v>75.400000000000006</v>
      </c>
      <c r="V33" s="37">
        <v>68.5</v>
      </c>
      <c r="W33" s="37">
        <v>74.599999999999994</v>
      </c>
      <c r="X33" s="37">
        <v>72.7</v>
      </c>
      <c r="Y33" s="37">
        <v>79.8</v>
      </c>
      <c r="Z33" s="37">
        <v>85.5</v>
      </c>
      <c r="AA33" s="37">
        <v>92.6</v>
      </c>
      <c r="AB33" s="37">
        <v>98.5</v>
      </c>
      <c r="AC33" s="37">
        <v>95.2</v>
      </c>
      <c r="AD33" s="38">
        <v>94.1</v>
      </c>
      <c r="AE33" s="38">
        <v>91.4</v>
      </c>
      <c r="AF33" s="37">
        <v>91.7</v>
      </c>
      <c r="AG33" s="37">
        <v>96.7</v>
      </c>
      <c r="AH33" s="39">
        <v>97.5</v>
      </c>
      <c r="AI33" s="40">
        <v>98.6</v>
      </c>
      <c r="AJ33" s="40">
        <v>99.8</v>
      </c>
      <c r="AK33" s="47">
        <v>102</v>
      </c>
      <c r="AL33" s="33">
        <v>101</v>
      </c>
      <c r="AM33" s="33">
        <v>156</v>
      </c>
      <c r="AN33" s="33">
        <v>191</v>
      </c>
      <c r="AO33" s="33">
        <v>212</v>
      </c>
      <c r="AP33" s="95">
        <v>214</v>
      </c>
      <c r="AQ33" s="95">
        <v>219</v>
      </c>
      <c r="AR33" s="33">
        <v>234</v>
      </c>
      <c r="AS33" s="33">
        <v>235</v>
      </c>
      <c r="AT33" s="99">
        <v>306</v>
      </c>
      <c r="AU33" s="32">
        <v>313</v>
      </c>
      <c r="AV33" s="32">
        <v>336</v>
      </c>
      <c r="AW33" s="32">
        <v>319</v>
      </c>
      <c r="AY33" s="18">
        <f t="shared" si="1"/>
        <v>-5.0595238095238096E-2</v>
      </c>
      <c r="AZ33" s="18">
        <f t="shared" si="2"/>
        <v>2.3900106269925612</v>
      </c>
      <c r="BA33" s="18">
        <f t="shared" si="3"/>
        <v>3.467787114845938</v>
      </c>
      <c r="BB33" s="98">
        <f t="shared" si="4"/>
        <v>14.410628019323672</v>
      </c>
      <c r="BC33" s="98">
        <f t="shared" si="5"/>
        <v>29.970873786407765</v>
      </c>
    </row>
    <row r="34" spans="1:55" ht="15">
      <c r="A34" s="53" t="s">
        <v>13</v>
      </c>
      <c r="B34" s="53" t="s">
        <v>2</v>
      </c>
      <c r="C34" s="2">
        <v>20.3</v>
      </c>
      <c r="D34" s="2">
        <v>20.3</v>
      </c>
      <c r="E34" s="2">
        <v>29.4</v>
      </c>
      <c r="F34" s="2">
        <v>29.4</v>
      </c>
      <c r="G34" s="2">
        <v>37.1</v>
      </c>
      <c r="H34" s="2">
        <v>50</v>
      </c>
      <c r="I34" s="2">
        <v>59.4</v>
      </c>
      <c r="J34" s="2">
        <v>59.4</v>
      </c>
      <c r="K34" s="2">
        <v>66.400000000000006</v>
      </c>
      <c r="L34" s="2">
        <v>80.599999999999994</v>
      </c>
      <c r="M34" s="2">
        <v>80.5</v>
      </c>
      <c r="N34" s="2">
        <v>82</v>
      </c>
      <c r="O34" s="2">
        <v>66.2</v>
      </c>
      <c r="P34" s="2">
        <v>68.599999999999994</v>
      </c>
      <c r="Q34" s="79">
        <v>65.400000000000006</v>
      </c>
      <c r="R34" s="79">
        <v>71</v>
      </c>
      <c r="S34" s="79">
        <v>70.7</v>
      </c>
      <c r="T34" s="79">
        <v>75</v>
      </c>
      <c r="U34" s="79">
        <v>82.5</v>
      </c>
      <c r="V34" s="79">
        <v>88</v>
      </c>
      <c r="W34" s="79">
        <v>89.5</v>
      </c>
      <c r="X34" s="79">
        <v>79.5</v>
      </c>
      <c r="Y34" s="79">
        <v>87.5</v>
      </c>
      <c r="Z34" s="79">
        <v>99</v>
      </c>
      <c r="AA34" s="79">
        <v>104.4</v>
      </c>
      <c r="AB34" s="79">
        <v>119.8</v>
      </c>
      <c r="AC34" s="79">
        <v>126.9</v>
      </c>
      <c r="AD34" s="24">
        <v>124.2</v>
      </c>
      <c r="AE34" s="24">
        <v>102.8</v>
      </c>
      <c r="AF34" s="79">
        <v>109.5</v>
      </c>
      <c r="AG34" s="79">
        <v>101.4</v>
      </c>
      <c r="AH34" s="23">
        <v>104.1</v>
      </c>
      <c r="AI34" s="24">
        <v>104</v>
      </c>
      <c r="AJ34" s="24">
        <v>105.7</v>
      </c>
      <c r="AK34" s="42">
        <v>100</v>
      </c>
      <c r="AL34" s="48">
        <v>98</v>
      </c>
      <c r="AM34" s="48">
        <v>98</v>
      </c>
      <c r="AN34" s="48">
        <v>106</v>
      </c>
      <c r="AO34" s="48">
        <v>118</v>
      </c>
      <c r="AP34" s="64">
        <v>117</v>
      </c>
      <c r="AQ34" s="64">
        <v>124</v>
      </c>
      <c r="AR34" s="48">
        <v>122</v>
      </c>
      <c r="AS34" s="48">
        <v>119</v>
      </c>
      <c r="AT34" s="104">
        <v>138</v>
      </c>
      <c r="AU34" s="64">
        <v>145</v>
      </c>
      <c r="AV34" s="64">
        <v>141</v>
      </c>
      <c r="AW34" s="64">
        <v>133</v>
      </c>
      <c r="AY34" s="18">
        <f t="shared" si="1"/>
        <v>-5.6737588652482268E-2</v>
      </c>
      <c r="AZ34" s="18">
        <f t="shared" si="2"/>
        <v>7.0853462157809965E-2</v>
      </c>
      <c r="BA34" s="18">
        <f t="shared" si="3"/>
        <v>0.77333333333333332</v>
      </c>
      <c r="BB34" s="98">
        <f t="shared" si="4"/>
        <v>1.239057239057239</v>
      </c>
      <c r="BC34" s="98">
        <f t="shared" si="5"/>
        <v>5.5517241379310347</v>
      </c>
    </row>
    <row r="35" spans="1:55" ht="15">
      <c r="A35" s="54" t="s">
        <v>13</v>
      </c>
      <c r="B35" s="54" t="s">
        <v>3</v>
      </c>
      <c r="C35" s="1">
        <v>15.5</v>
      </c>
      <c r="D35" s="1">
        <v>15.5</v>
      </c>
      <c r="E35" s="1">
        <v>20.100000000000001</v>
      </c>
      <c r="F35" s="1">
        <v>20.100000000000001</v>
      </c>
      <c r="G35" s="1">
        <v>26.3</v>
      </c>
      <c r="H35" s="1">
        <v>35.4</v>
      </c>
      <c r="I35" s="1">
        <v>42.9</v>
      </c>
      <c r="J35" s="1">
        <v>42.9</v>
      </c>
      <c r="K35" s="1">
        <v>46</v>
      </c>
      <c r="L35" s="1">
        <v>54</v>
      </c>
      <c r="M35" s="1">
        <v>55.6</v>
      </c>
      <c r="N35" s="1">
        <v>55.9</v>
      </c>
      <c r="O35" s="1">
        <v>50.3</v>
      </c>
      <c r="P35" s="1">
        <v>50.8</v>
      </c>
      <c r="Q35" s="80">
        <v>50.6</v>
      </c>
      <c r="R35" s="80">
        <v>52.6</v>
      </c>
      <c r="S35" s="80">
        <v>57.5</v>
      </c>
      <c r="T35" s="80">
        <v>62</v>
      </c>
      <c r="U35" s="80">
        <v>67.2</v>
      </c>
      <c r="V35" s="80">
        <v>73</v>
      </c>
      <c r="W35" s="80">
        <v>74.2</v>
      </c>
      <c r="X35" s="80">
        <v>67.2</v>
      </c>
      <c r="Y35" s="80">
        <v>73.2</v>
      </c>
      <c r="Z35" s="80">
        <v>81.5</v>
      </c>
      <c r="AA35" s="80">
        <v>85.3</v>
      </c>
      <c r="AB35" s="80">
        <v>95.8</v>
      </c>
      <c r="AC35" s="80">
        <v>99.4</v>
      </c>
      <c r="AD35" s="26">
        <v>99.1</v>
      </c>
      <c r="AE35" s="26">
        <v>81.8</v>
      </c>
      <c r="AF35" s="80">
        <v>87</v>
      </c>
      <c r="AG35" s="80">
        <v>82.7</v>
      </c>
      <c r="AH35" s="25">
        <v>84.2</v>
      </c>
      <c r="AI35" s="26">
        <v>84.8</v>
      </c>
      <c r="AJ35" s="26">
        <v>87</v>
      </c>
      <c r="AK35" s="43">
        <v>86</v>
      </c>
      <c r="AL35" s="21">
        <v>87</v>
      </c>
      <c r="AM35" s="21">
        <v>94</v>
      </c>
      <c r="AN35" s="21">
        <v>106</v>
      </c>
      <c r="AO35" s="21">
        <v>118</v>
      </c>
      <c r="AP35" s="21">
        <v>118</v>
      </c>
      <c r="AQ35" s="21">
        <v>126</v>
      </c>
      <c r="AR35" s="21">
        <v>126</v>
      </c>
      <c r="AS35" s="21">
        <v>126</v>
      </c>
      <c r="AT35" s="100">
        <v>160</v>
      </c>
      <c r="AU35" s="21">
        <v>167</v>
      </c>
      <c r="AV35" s="21">
        <v>165</v>
      </c>
      <c r="AW35" s="21">
        <v>159</v>
      </c>
      <c r="AY35" s="18">
        <f t="shared" si="1"/>
        <v>-3.6363636363636362E-2</v>
      </c>
      <c r="AZ35" s="18">
        <f t="shared" si="2"/>
        <v>0.60443995963673069</v>
      </c>
      <c r="BA35" s="18">
        <f t="shared" si="3"/>
        <v>1.564516129032258</v>
      </c>
      <c r="BB35" s="98">
        <f t="shared" si="4"/>
        <v>2.7062937062937062</v>
      </c>
      <c r="BC35" s="98">
        <f t="shared" si="5"/>
        <v>9.258064516129032</v>
      </c>
    </row>
    <row r="36" spans="1:55" ht="15">
      <c r="A36" s="54" t="s">
        <v>13</v>
      </c>
      <c r="B36" s="54" t="s">
        <v>4</v>
      </c>
      <c r="C36" s="1">
        <v>6.9</v>
      </c>
      <c r="D36" s="1">
        <v>6.9</v>
      </c>
      <c r="E36" s="1">
        <v>8.4</v>
      </c>
      <c r="F36" s="1">
        <v>8.4</v>
      </c>
      <c r="G36" s="1">
        <v>11.5</v>
      </c>
      <c r="H36" s="1">
        <v>15.5</v>
      </c>
      <c r="I36" s="1">
        <v>20.6</v>
      </c>
      <c r="J36" s="1">
        <v>20.6</v>
      </c>
      <c r="K36" s="1">
        <v>17.7</v>
      </c>
      <c r="L36" s="1">
        <v>20.5</v>
      </c>
      <c r="M36" s="1">
        <v>24.2</v>
      </c>
      <c r="N36" s="1">
        <v>23</v>
      </c>
      <c r="O36" s="1">
        <v>36.799999999999997</v>
      </c>
      <c r="P36" s="1">
        <v>35.9</v>
      </c>
      <c r="Q36" s="80">
        <v>37.1</v>
      </c>
      <c r="R36" s="80">
        <v>36.700000000000003</v>
      </c>
      <c r="S36" s="80">
        <v>39.4</v>
      </c>
      <c r="T36" s="80">
        <v>44</v>
      </c>
      <c r="U36" s="80">
        <v>46.4</v>
      </c>
      <c r="V36" s="80">
        <v>52.2</v>
      </c>
      <c r="W36" s="80">
        <v>52.9</v>
      </c>
      <c r="X36" s="80">
        <v>49.7</v>
      </c>
      <c r="Y36" s="80">
        <v>53</v>
      </c>
      <c r="Z36" s="80">
        <v>57.2</v>
      </c>
      <c r="AA36" s="80">
        <v>59.1</v>
      </c>
      <c r="AB36" s="80">
        <v>63.6</v>
      </c>
      <c r="AC36" s="80">
        <v>72.900000000000006</v>
      </c>
      <c r="AD36" s="80">
        <v>77.599999999999994</v>
      </c>
      <c r="AE36" s="80">
        <v>78.7</v>
      </c>
      <c r="AF36" s="80">
        <v>83.9</v>
      </c>
      <c r="AG36" s="80">
        <v>82.2</v>
      </c>
      <c r="AH36" s="19">
        <v>82.2</v>
      </c>
      <c r="AI36" s="20">
        <v>83.9</v>
      </c>
      <c r="AJ36" s="20">
        <v>86.3</v>
      </c>
      <c r="AK36" s="44">
        <v>91</v>
      </c>
      <c r="AL36" s="22">
        <v>96</v>
      </c>
      <c r="AM36" s="22">
        <v>82</v>
      </c>
      <c r="AN36" s="22">
        <v>96</v>
      </c>
      <c r="AO36" s="22">
        <v>105</v>
      </c>
      <c r="AP36" s="96">
        <v>106</v>
      </c>
      <c r="AQ36" s="96">
        <v>113</v>
      </c>
      <c r="AR36" s="22">
        <v>115</v>
      </c>
      <c r="AS36" s="22">
        <v>117</v>
      </c>
      <c r="AT36" s="100">
        <v>122</v>
      </c>
      <c r="AU36" s="21">
        <v>127</v>
      </c>
      <c r="AV36" s="21">
        <v>126</v>
      </c>
      <c r="AW36" s="21">
        <v>124</v>
      </c>
      <c r="AY36" s="18">
        <f t="shared" si="1"/>
        <v>-1.5873015873015872E-2</v>
      </c>
      <c r="AZ36" s="18">
        <f t="shared" si="2"/>
        <v>0.597938144329897</v>
      </c>
      <c r="BA36" s="18">
        <f t="shared" si="3"/>
        <v>1.8181818181818181</v>
      </c>
      <c r="BB36" s="98">
        <f t="shared" si="4"/>
        <v>5.0194174757281553</v>
      </c>
      <c r="BC36" s="98">
        <f t="shared" si="5"/>
        <v>16.971014492753621</v>
      </c>
    </row>
    <row r="37" spans="1:55" ht="15">
      <c r="A37" s="55" t="s">
        <v>14</v>
      </c>
      <c r="B37" s="55" t="s">
        <v>2</v>
      </c>
      <c r="C37" s="34">
        <v>33.1</v>
      </c>
      <c r="D37" s="34">
        <v>33.1</v>
      </c>
      <c r="E37" s="34">
        <v>43.2</v>
      </c>
      <c r="F37" s="34">
        <v>43.2</v>
      </c>
      <c r="G37" s="34">
        <v>49.3</v>
      </c>
      <c r="H37" s="34">
        <v>66.3</v>
      </c>
      <c r="I37" s="34">
        <v>79.2</v>
      </c>
      <c r="J37" s="34">
        <v>79.2</v>
      </c>
      <c r="K37" s="34">
        <v>98</v>
      </c>
      <c r="L37" s="34">
        <v>108.7</v>
      </c>
      <c r="M37" s="34">
        <v>111.2</v>
      </c>
      <c r="N37" s="34">
        <v>112.3</v>
      </c>
      <c r="O37" s="34">
        <v>97</v>
      </c>
      <c r="P37" s="34">
        <v>98.4</v>
      </c>
      <c r="Q37" s="35">
        <v>97</v>
      </c>
      <c r="R37" s="35">
        <v>99.8</v>
      </c>
      <c r="S37" s="35">
        <v>120.6</v>
      </c>
      <c r="T37" s="35">
        <v>139.30000000000001</v>
      </c>
      <c r="U37" s="35">
        <v>139.6</v>
      </c>
      <c r="V37" s="35">
        <v>171.9</v>
      </c>
      <c r="W37" s="35">
        <v>177.2</v>
      </c>
      <c r="X37" s="35">
        <v>162.69999999999999</v>
      </c>
      <c r="Y37" s="35">
        <v>197.3</v>
      </c>
      <c r="Z37" s="35">
        <v>210.7</v>
      </c>
      <c r="AA37" s="35">
        <v>228.8</v>
      </c>
      <c r="AB37" s="35">
        <v>221.7</v>
      </c>
      <c r="AC37" s="35">
        <v>195.1</v>
      </c>
      <c r="AD37" s="36">
        <v>159.80000000000001</v>
      </c>
      <c r="AE37" s="36">
        <v>135.9</v>
      </c>
      <c r="AF37" s="35">
        <v>132.80000000000001</v>
      </c>
      <c r="AG37" s="35">
        <v>135.1</v>
      </c>
      <c r="AH37" s="35">
        <v>136.6</v>
      </c>
      <c r="AI37" s="36">
        <v>138.9</v>
      </c>
      <c r="AJ37" s="36">
        <v>143.6</v>
      </c>
      <c r="AK37" s="45">
        <v>134</v>
      </c>
      <c r="AL37" s="49">
        <v>121</v>
      </c>
      <c r="AM37" s="49">
        <v>105</v>
      </c>
      <c r="AN37" s="49">
        <v>118</v>
      </c>
      <c r="AO37" s="49">
        <v>123</v>
      </c>
      <c r="AP37" s="94">
        <v>117</v>
      </c>
      <c r="AQ37" s="94">
        <v>119</v>
      </c>
      <c r="AR37" s="49">
        <v>119</v>
      </c>
      <c r="AS37" s="49">
        <v>120</v>
      </c>
      <c r="AT37" s="103">
        <v>120</v>
      </c>
      <c r="AU37" s="94">
        <v>120</v>
      </c>
      <c r="AV37" s="94">
        <v>117</v>
      </c>
      <c r="AW37" s="94">
        <v>113</v>
      </c>
      <c r="AY37" s="18">
        <f t="shared" si="1"/>
        <v>-3.4188034188034191E-2</v>
      </c>
      <c r="AZ37" s="18">
        <f t="shared" si="2"/>
        <v>-0.29286608260325414</v>
      </c>
      <c r="BA37" s="18">
        <f t="shared" si="3"/>
        <v>-0.18880114860014363</v>
      </c>
      <c r="BB37" s="98">
        <f t="shared" si="4"/>
        <v>0.42676767676767674</v>
      </c>
      <c r="BC37" s="98">
        <f t="shared" si="5"/>
        <v>2.4138972809667676</v>
      </c>
    </row>
    <row r="38" spans="1:55" ht="15">
      <c r="A38" s="52" t="s">
        <v>14</v>
      </c>
      <c r="B38" s="52" t="s">
        <v>3</v>
      </c>
      <c r="C38" s="31">
        <v>18.3</v>
      </c>
      <c r="D38" s="31">
        <v>18.3</v>
      </c>
      <c r="E38" s="31">
        <v>26.2</v>
      </c>
      <c r="F38" s="31">
        <v>26.2</v>
      </c>
      <c r="G38" s="31">
        <v>31.6</v>
      </c>
      <c r="H38" s="31">
        <v>42.4</v>
      </c>
      <c r="I38" s="31">
        <v>49.8</v>
      </c>
      <c r="J38" s="31">
        <v>49.8</v>
      </c>
      <c r="K38" s="31">
        <v>61.2</v>
      </c>
      <c r="L38" s="31">
        <v>65.8</v>
      </c>
      <c r="M38" s="31">
        <v>67.599999999999994</v>
      </c>
      <c r="N38" s="31">
        <v>66.2</v>
      </c>
      <c r="O38" s="31">
        <v>66.099999999999994</v>
      </c>
      <c r="P38" s="31">
        <v>66.8</v>
      </c>
      <c r="Q38" s="37">
        <v>65.2</v>
      </c>
      <c r="R38" s="37">
        <v>67.900000000000006</v>
      </c>
      <c r="S38" s="37">
        <v>84.5</v>
      </c>
      <c r="T38" s="37">
        <v>89.9</v>
      </c>
      <c r="U38" s="37">
        <v>92.7</v>
      </c>
      <c r="V38" s="37">
        <v>101.9</v>
      </c>
      <c r="W38" s="37">
        <v>109.1</v>
      </c>
      <c r="X38" s="37">
        <v>102.7</v>
      </c>
      <c r="Y38" s="37">
        <v>119.3</v>
      </c>
      <c r="Z38" s="37">
        <v>128.4</v>
      </c>
      <c r="AA38" s="37">
        <v>140.5</v>
      </c>
      <c r="AB38" s="37">
        <v>142.19999999999999</v>
      </c>
      <c r="AC38" s="37">
        <v>138.80000000000001</v>
      </c>
      <c r="AD38" s="38">
        <v>129.4</v>
      </c>
      <c r="AE38" s="38">
        <v>122.7</v>
      </c>
      <c r="AF38" s="37">
        <v>120.8</v>
      </c>
      <c r="AG38" s="37">
        <v>118</v>
      </c>
      <c r="AH38" s="37">
        <v>116.3</v>
      </c>
      <c r="AI38" s="38">
        <v>118.1</v>
      </c>
      <c r="AJ38" s="38">
        <v>121</v>
      </c>
      <c r="AK38" s="46">
        <v>116</v>
      </c>
      <c r="AL38" s="32">
        <v>113</v>
      </c>
      <c r="AM38" s="32">
        <v>109</v>
      </c>
      <c r="AN38" s="32">
        <v>117</v>
      </c>
      <c r="AO38" s="32">
        <v>123</v>
      </c>
      <c r="AP38" s="32">
        <v>119</v>
      </c>
      <c r="AQ38" s="32">
        <v>122</v>
      </c>
      <c r="AR38" s="32">
        <v>132</v>
      </c>
      <c r="AS38" s="32">
        <v>134</v>
      </c>
      <c r="AT38" s="99">
        <v>165</v>
      </c>
      <c r="AU38" s="32">
        <v>176</v>
      </c>
      <c r="AV38" s="32">
        <v>172</v>
      </c>
      <c r="AW38" s="32">
        <v>157</v>
      </c>
      <c r="AY38" s="18">
        <f t="shared" si="1"/>
        <v>-8.7209302325581398E-2</v>
      </c>
      <c r="AZ38" s="18">
        <f t="shared" si="2"/>
        <v>0.21329211746522406</v>
      </c>
      <c r="BA38" s="18">
        <f t="shared" si="3"/>
        <v>0.74638487208008886</v>
      </c>
      <c r="BB38" s="98">
        <f t="shared" si="4"/>
        <v>2.1526104417670684</v>
      </c>
      <c r="BC38" s="98">
        <f t="shared" si="5"/>
        <v>7.5792349726775949</v>
      </c>
    </row>
    <row r="39" spans="1:55" ht="15">
      <c r="A39" s="52" t="s">
        <v>14</v>
      </c>
      <c r="B39" s="52" t="s">
        <v>4</v>
      </c>
      <c r="C39" s="31">
        <v>10.199999999999999</v>
      </c>
      <c r="D39" s="31">
        <v>10.199999999999999</v>
      </c>
      <c r="E39" s="31">
        <v>14.3</v>
      </c>
      <c r="F39" s="31">
        <v>14.3</v>
      </c>
      <c r="G39" s="31">
        <v>19.5</v>
      </c>
      <c r="H39" s="31">
        <v>26.2</v>
      </c>
      <c r="I39" s="31">
        <v>29.6</v>
      </c>
      <c r="J39" s="31">
        <v>29.6</v>
      </c>
      <c r="K39" s="31">
        <v>35.700000000000003</v>
      </c>
      <c r="L39" s="31">
        <v>39</v>
      </c>
      <c r="M39" s="31">
        <v>39.9</v>
      </c>
      <c r="N39" s="31">
        <v>37.4</v>
      </c>
      <c r="O39" s="31">
        <v>48.1</v>
      </c>
      <c r="P39" s="31">
        <v>48.9</v>
      </c>
      <c r="Q39" s="37">
        <v>46.9</v>
      </c>
      <c r="R39" s="37">
        <v>50.2</v>
      </c>
      <c r="S39" s="37">
        <v>62.1</v>
      </c>
      <c r="T39" s="37">
        <v>59.3</v>
      </c>
      <c r="U39" s="37">
        <v>63.7</v>
      </c>
      <c r="V39" s="37">
        <v>58.6</v>
      </c>
      <c r="W39" s="37">
        <v>67</v>
      </c>
      <c r="X39" s="37">
        <v>65.599999999999994</v>
      </c>
      <c r="Y39" s="37">
        <v>71.099999999999994</v>
      </c>
      <c r="Z39" s="37">
        <v>77.400000000000006</v>
      </c>
      <c r="AA39" s="37">
        <v>85.8</v>
      </c>
      <c r="AB39" s="37">
        <v>92.9</v>
      </c>
      <c r="AC39" s="37">
        <v>107.9</v>
      </c>
      <c r="AD39" s="37">
        <v>118.6</v>
      </c>
      <c r="AE39" s="37">
        <v>125.2</v>
      </c>
      <c r="AF39" s="37">
        <v>124.2</v>
      </c>
      <c r="AG39" s="37">
        <v>116</v>
      </c>
      <c r="AH39" s="39">
        <v>111.1</v>
      </c>
      <c r="AI39" s="40">
        <v>112.7</v>
      </c>
      <c r="AJ39" s="40">
        <v>114.3</v>
      </c>
      <c r="AK39" s="47">
        <v>112</v>
      </c>
      <c r="AL39" s="33">
        <v>118</v>
      </c>
      <c r="AM39" s="33">
        <v>114</v>
      </c>
      <c r="AN39" s="33">
        <v>123</v>
      </c>
      <c r="AO39" s="33">
        <v>128</v>
      </c>
      <c r="AP39" s="95">
        <v>125</v>
      </c>
      <c r="AQ39" s="95">
        <v>128</v>
      </c>
      <c r="AR39" s="33">
        <v>150</v>
      </c>
      <c r="AS39" s="33">
        <v>155</v>
      </c>
      <c r="AT39" s="99">
        <v>181</v>
      </c>
      <c r="AU39" s="32">
        <v>193</v>
      </c>
      <c r="AV39" s="32">
        <v>188</v>
      </c>
      <c r="AW39" s="32">
        <v>174</v>
      </c>
      <c r="AY39" s="18">
        <f t="shared" si="1"/>
        <v>-7.4468085106382975E-2</v>
      </c>
      <c r="AZ39" s="18">
        <f t="shared" si="2"/>
        <v>0.46711635750421593</v>
      </c>
      <c r="BA39" s="18">
        <f t="shared" si="3"/>
        <v>1.9342327150084317</v>
      </c>
      <c r="BB39" s="98">
        <f t="shared" si="4"/>
        <v>4.8783783783783781</v>
      </c>
      <c r="BC39" s="98">
        <f t="shared" si="5"/>
        <v>16.058823529411768</v>
      </c>
    </row>
    <row r="40" spans="1:55" ht="15">
      <c r="A40" s="53" t="s">
        <v>15</v>
      </c>
      <c r="B40" s="53" t="s">
        <v>2</v>
      </c>
      <c r="C40" s="2">
        <v>34.4</v>
      </c>
      <c r="D40" s="2">
        <v>34.4</v>
      </c>
      <c r="E40" s="2">
        <v>40.200000000000003</v>
      </c>
      <c r="F40" s="2">
        <v>40.200000000000003</v>
      </c>
      <c r="G40" s="2">
        <v>54.4</v>
      </c>
      <c r="H40" s="2">
        <v>73.2</v>
      </c>
      <c r="I40" s="2">
        <v>85.7</v>
      </c>
      <c r="J40" s="2">
        <v>85.7</v>
      </c>
      <c r="K40" s="2">
        <v>119.8</v>
      </c>
      <c r="L40" s="2">
        <v>102.2</v>
      </c>
      <c r="M40" s="2">
        <v>111.6</v>
      </c>
      <c r="N40" s="2">
        <v>106.5</v>
      </c>
      <c r="O40" s="2">
        <v>155.4</v>
      </c>
      <c r="P40" s="2">
        <v>174.9</v>
      </c>
      <c r="Q40" s="79">
        <v>162.6</v>
      </c>
      <c r="R40" s="79">
        <v>172.9</v>
      </c>
      <c r="S40" s="79">
        <v>186.6</v>
      </c>
      <c r="T40" s="79">
        <v>151.6</v>
      </c>
      <c r="U40" s="79">
        <v>221.1</v>
      </c>
      <c r="V40" s="79">
        <v>196.7</v>
      </c>
      <c r="W40" s="79">
        <v>200</v>
      </c>
      <c r="X40" s="79">
        <v>197.4</v>
      </c>
      <c r="Y40" s="79">
        <v>192.8</v>
      </c>
      <c r="Z40" s="79">
        <v>196</v>
      </c>
      <c r="AA40" s="79">
        <v>204.6</v>
      </c>
      <c r="AB40" s="79">
        <v>213.9</v>
      </c>
      <c r="AC40" s="79">
        <v>248.7</v>
      </c>
      <c r="AD40" s="79">
        <v>290.60000000000002</v>
      </c>
      <c r="AE40" s="79">
        <v>329.8</v>
      </c>
      <c r="AF40" s="79">
        <v>328.3</v>
      </c>
      <c r="AG40" s="79">
        <v>337.9</v>
      </c>
      <c r="AH40" s="23">
        <v>335.3</v>
      </c>
      <c r="AI40" s="24">
        <v>329.9</v>
      </c>
      <c r="AJ40" s="24">
        <v>346.5</v>
      </c>
      <c r="AK40" s="42">
        <v>353</v>
      </c>
      <c r="AL40" s="48">
        <v>365</v>
      </c>
      <c r="AM40" s="48">
        <v>370</v>
      </c>
      <c r="AN40" s="48">
        <v>408</v>
      </c>
      <c r="AO40" s="48">
        <f>+$AO$7</f>
        <v>428</v>
      </c>
      <c r="AP40" s="64">
        <v>429</v>
      </c>
      <c r="AQ40" s="64">
        <v>416</v>
      </c>
      <c r="AR40" s="48">
        <v>408</v>
      </c>
      <c r="AS40" s="48">
        <v>389</v>
      </c>
      <c r="AT40" s="104">
        <v>430</v>
      </c>
      <c r="AU40" s="64">
        <v>430</v>
      </c>
      <c r="AV40" s="64">
        <v>431</v>
      </c>
      <c r="AW40" s="64">
        <v>427</v>
      </c>
      <c r="AY40" s="18">
        <f t="shared" si="1"/>
        <v>-9.2807424593967514E-3</v>
      </c>
      <c r="AZ40" s="18">
        <f t="shared" si="2"/>
        <v>0.46937370956641422</v>
      </c>
      <c r="BA40" s="18">
        <f t="shared" si="3"/>
        <v>1.816622691292876</v>
      </c>
      <c r="BB40" s="98">
        <f t="shared" si="4"/>
        <v>3.9824970828471411</v>
      </c>
      <c r="BC40" s="98">
        <f t="shared" si="5"/>
        <v>11.412790697674419</v>
      </c>
    </row>
    <row r="41" spans="1:55" ht="15">
      <c r="A41" s="54" t="s">
        <v>15</v>
      </c>
      <c r="B41" s="54" t="s">
        <v>3</v>
      </c>
      <c r="C41" s="1">
        <v>19.5</v>
      </c>
      <c r="D41" s="1">
        <v>19.5</v>
      </c>
      <c r="E41" s="1">
        <v>20.9</v>
      </c>
      <c r="F41" s="1">
        <v>20.9</v>
      </c>
      <c r="G41" s="1">
        <v>29.3</v>
      </c>
      <c r="H41" s="1">
        <v>39.4</v>
      </c>
      <c r="I41" s="1">
        <v>44.4</v>
      </c>
      <c r="J41" s="1">
        <v>44.4</v>
      </c>
      <c r="K41" s="1">
        <v>59.1</v>
      </c>
      <c r="L41" s="1">
        <v>60.6</v>
      </c>
      <c r="M41" s="1">
        <v>65.3</v>
      </c>
      <c r="N41" s="1">
        <v>64.3</v>
      </c>
      <c r="O41" s="1">
        <v>102.4</v>
      </c>
      <c r="P41" s="1">
        <v>119.5</v>
      </c>
      <c r="Q41" s="80">
        <v>111.6</v>
      </c>
      <c r="R41" s="80">
        <v>122.5</v>
      </c>
      <c r="S41" s="80">
        <v>128.9</v>
      </c>
      <c r="T41" s="80">
        <v>111.9</v>
      </c>
      <c r="U41" s="80">
        <v>147.9</v>
      </c>
      <c r="V41" s="80">
        <v>131.5</v>
      </c>
      <c r="W41" s="80">
        <v>143.19999999999999</v>
      </c>
      <c r="X41" s="80">
        <v>135.30000000000001</v>
      </c>
      <c r="Y41" s="80">
        <v>140.6</v>
      </c>
      <c r="Z41" s="80">
        <v>141.5</v>
      </c>
      <c r="AA41" s="80">
        <v>141.9</v>
      </c>
      <c r="AB41" s="80">
        <v>153.30000000000001</v>
      </c>
      <c r="AC41" s="80">
        <v>171.7</v>
      </c>
      <c r="AD41" s="80">
        <v>192</v>
      </c>
      <c r="AE41" s="80">
        <v>199.3</v>
      </c>
      <c r="AF41" s="80">
        <v>198.4</v>
      </c>
      <c r="AG41" s="80">
        <v>198.2</v>
      </c>
      <c r="AH41" s="25">
        <v>197.7</v>
      </c>
      <c r="AI41" s="26">
        <v>198.2</v>
      </c>
      <c r="AJ41" s="26">
        <v>212.6</v>
      </c>
      <c r="AK41" s="43">
        <v>216</v>
      </c>
      <c r="AL41" s="21">
        <v>215</v>
      </c>
      <c r="AM41" s="21">
        <v>290</v>
      </c>
      <c r="AN41" s="21">
        <v>313</v>
      </c>
      <c r="AO41" s="21">
        <f>+$AO$8</f>
        <v>327</v>
      </c>
      <c r="AP41" s="21">
        <v>328</v>
      </c>
      <c r="AQ41" s="21">
        <v>319</v>
      </c>
      <c r="AR41" s="21">
        <v>317</v>
      </c>
      <c r="AS41" s="21">
        <v>310</v>
      </c>
      <c r="AT41" s="100">
        <v>424</v>
      </c>
      <c r="AU41" s="21">
        <v>440</v>
      </c>
      <c r="AV41" s="21">
        <v>455</v>
      </c>
      <c r="AW41" s="21">
        <v>451</v>
      </c>
      <c r="AY41" s="18">
        <f t="shared" si="1"/>
        <v>-8.7912087912087912E-3</v>
      </c>
      <c r="AZ41" s="18">
        <f t="shared" si="2"/>
        <v>1.3489583333333333</v>
      </c>
      <c r="BA41" s="18">
        <f t="shared" si="3"/>
        <v>3.0303842716711351</v>
      </c>
      <c r="BB41" s="98">
        <f t="shared" si="4"/>
        <v>9.1576576576576585</v>
      </c>
      <c r="BC41" s="98">
        <f t="shared" si="5"/>
        <v>22.128205128205128</v>
      </c>
    </row>
    <row r="42" spans="1:55" ht="15">
      <c r="A42" s="54" t="s">
        <v>15</v>
      </c>
      <c r="B42" s="54" t="s">
        <v>4</v>
      </c>
      <c r="C42" s="1">
        <v>9.6999999999999993</v>
      </c>
      <c r="D42" s="1">
        <v>9.6999999999999993</v>
      </c>
      <c r="E42" s="1">
        <v>9</v>
      </c>
      <c r="F42" s="1">
        <v>9</v>
      </c>
      <c r="G42" s="1">
        <v>13.7</v>
      </c>
      <c r="H42" s="1">
        <v>18.399999999999999</v>
      </c>
      <c r="I42" s="1">
        <v>19.100000000000001</v>
      </c>
      <c r="J42" s="1">
        <v>19.100000000000001</v>
      </c>
      <c r="K42" s="1">
        <v>22.5</v>
      </c>
      <c r="L42" s="1">
        <v>23.9</v>
      </c>
      <c r="M42" s="1">
        <v>24.8</v>
      </c>
      <c r="N42" s="1">
        <v>26.4</v>
      </c>
      <c r="O42" s="1">
        <v>54.9</v>
      </c>
      <c r="P42" s="1">
        <v>68.2</v>
      </c>
      <c r="Q42" s="80">
        <v>63</v>
      </c>
      <c r="R42" s="80">
        <v>76.3</v>
      </c>
      <c r="S42" s="80">
        <v>77.599999999999994</v>
      </c>
      <c r="T42" s="80">
        <v>74.5</v>
      </c>
      <c r="U42" s="80">
        <v>84.2</v>
      </c>
      <c r="V42" s="80">
        <v>74.900000000000006</v>
      </c>
      <c r="W42" s="80">
        <v>91.4</v>
      </c>
      <c r="X42" s="80">
        <v>80.400000000000006</v>
      </c>
      <c r="Y42" s="80">
        <v>92.2</v>
      </c>
      <c r="Z42" s="80">
        <v>91.4</v>
      </c>
      <c r="AA42" s="80">
        <v>86.1</v>
      </c>
      <c r="AB42" s="80">
        <v>98</v>
      </c>
      <c r="AC42" s="80">
        <v>112.3</v>
      </c>
      <c r="AD42" s="80">
        <v>128.1</v>
      </c>
      <c r="AE42" s="26">
        <v>125.5</v>
      </c>
      <c r="AF42" s="80">
        <v>125</v>
      </c>
      <c r="AG42" s="80">
        <v>121.8</v>
      </c>
      <c r="AH42" s="19">
        <v>122</v>
      </c>
      <c r="AI42" s="20">
        <v>124.4</v>
      </c>
      <c r="AJ42" s="20">
        <v>135.6</v>
      </c>
      <c r="AK42" s="44">
        <v>138</v>
      </c>
      <c r="AL42" s="22">
        <v>132</v>
      </c>
      <c r="AM42" s="22">
        <v>226</v>
      </c>
      <c r="AN42" s="22">
        <v>232</v>
      </c>
      <c r="AO42" s="22">
        <f>+$AO$9</f>
        <v>236</v>
      </c>
      <c r="AP42" s="96">
        <v>236</v>
      </c>
      <c r="AQ42" s="96">
        <v>231</v>
      </c>
      <c r="AR42" s="22">
        <v>233</v>
      </c>
      <c r="AS42" s="22">
        <v>235</v>
      </c>
      <c r="AT42" s="100">
        <v>314</v>
      </c>
      <c r="AU42" s="21">
        <v>340</v>
      </c>
      <c r="AV42" s="21">
        <v>364</v>
      </c>
      <c r="AW42" s="21">
        <v>361</v>
      </c>
      <c r="AY42" s="18">
        <f t="shared" si="1"/>
        <v>-8.241758241758242E-3</v>
      </c>
      <c r="AZ42" s="18">
        <f t="shared" si="2"/>
        <v>1.8181108508977362</v>
      </c>
      <c r="BA42" s="18">
        <f t="shared" si="3"/>
        <v>3.8456375838926173</v>
      </c>
      <c r="BB42" s="98">
        <f t="shared" si="4"/>
        <v>17.900523560209422</v>
      </c>
      <c r="BC42" s="98">
        <f t="shared" si="5"/>
        <v>36.216494845360828</v>
      </c>
    </row>
    <row r="43" spans="1:55" ht="15">
      <c r="A43" s="55" t="s">
        <v>16</v>
      </c>
      <c r="B43" s="55" t="s">
        <v>2</v>
      </c>
      <c r="C43" s="34">
        <v>33.1</v>
      </c>
      <c r="D43" s="34">
        <v>33.1</v>
      </c>
      <c r="E43" s="34">
        <v>45.7</v>
      </c>
      <c r="F43" s="34">
        <v>45.7</v>
      </c>
      <c r="G43" s="34">
        <v>45.4</v>
      </c>
      <c r="H43" s="34">
        <v>61.1</v>
      </c>
      <c r="I43" s="34">
        <v>80.7</v>
      </c>
      <c r="J43" s="34">
        <v>80.7</v>
      </c>
      <c r="K43" s="34">
        <v>94.6</v>
      </c>
      <c r="L43" s="34">
        <v>108.7</v>
      </c>
      <c r="M43" s="34">
        <v>112.2</v>
      </c>
      <c r="N43" s="34">
        <v>112.3</v>
      </c>
      <c r="O43" s="34">
        <v>97</v>
      </c>
      <c r="P43" s="34">
        <v>98.4</v>
      </c>
      <c r="Q43" s="35">
        <v>97</v>
      </c>
      <c r="R43" s="35">
        <v>99.8</v>
      </c>
      <c r="S43" s="35">
        <v>97.3</v>
      </c>
      <c r="T43" s="35">
        <v>115.4</v>
      </c>
      <c r="U43" s="35">
        <v>128.1</v>
      </c>
      <c r="V43" s="35">
        <v>139.4</v>
      </c>
      <c r="W43" s="35">
        <v>133.1</v>
      </c>
      <c r="X43" s="35">
        <v>131.80000000000001</v>
      </c>
      <c r="Y43" s="35">
        <v>146.19999999999999</v>
      </c>
      <c r="Z43" s="35">
        <v>154.69999999999999</v>
      </c>
      <c r="AA43" s="35">
        <v>170.8</v>
      </c>
      <c r="AB43" s="35">
        <v>171.9</v>
      </c>
      <c r="AC43" s="35">
        <v>153</v>
      </c>
      <c r="AD43" s="36">
        <v>128.9</v>
      </c>
      <c r="AE43" s="36">
        <v>104.1</v>
      </c>
      <c r="AF43" s="35">
        <v>122.2</v>
      </c>
      <c r="AG43" s="35">
        <v>126.5</v>
      </c>
      <c r="AH43" s="35">
        <v>129.6</v>
      </c>
      <c r="AI43" s="36">
        <v>129.4</v>
      </c>
      <c r="AJ43" s="36">
        <v>138</v>
      </c>
      <c r="AK43" s="45">
        <v>138</v>
      </c>
      <c r="AL43" s="49">
        <v>136</v>
      </c>
      <c r="AM43" s="49">
        <v>123</v>
      </c>
      <c r="AN43" s="49">
        <v>118</v>
      </c>
      <c r="AO43" s="49">
        <v>123</v>
      </c>
      <c r="AP43" s="94">
        <v>117</v>
      </c>
      <c r="AQ43" s="94">
        <v>119</v>
      </c>
      <c r="AR43" s="49">
        <v>119</v>
      </c>
      <c r="AS43" s="49">
        <v>120</v>
      </c>
      <c r="AT43" s="103">
        <v>120</v>
      </c>
      <c r="AU43" s="94">
        <v>120</v>
      </c>
      <c r="AV43" s="94">
        <v>117</v>
      </c>
      <c r="AW43" s="94">
        <v>113</v>
      </c>
      <c r="AY43" s="18">
        <f t="shared" si="1"/>
        <v>-3.4188034188034191E-2</v>
      </c>
      <c r="AZ43" s="18">
        <f t="shared" si="2"/>
        <v>-0.12335143522110167</v>
      </c>
      <c r="BA43" s="18">
        <f t="shared" si="3"/>
        <v>-2.0797227036395194E-2</v>
      </c>
      <c r="BB43" s="98">
        <f t="shared" si="4"/>
        <v>0.40024783147459725</v>
      </c>
      <c r="BC43" s="98">
        <f t="shared" si="5"/>
        <v>2.4138972809667676</v>
      </c>
    </row>
    <row r="44" spans="1:55" ht="15">
      <c r="A44" s="52" t="s">
        <v>16</v>
      </c>
      <c r="B44" s="52" t="s">
        <v>3</v>
      </c>
      <c r="C44" s="31">
        <v>17.899999999999999</v>
      </c>
      <c r="D44" s="31">
        <v>17.899999999999999</v>
      </c>
      <c r="E44" s="31">
        <v>23.9</v>
      </c>
      <c r="F44" s="31">
        <v>23.9</v>
      </c>
      <c r="G44" s="31">
        <v>25.8</v>
      </c>
      <c r="H44" s="31">
        <v>34.700000000000003</v>
      </c>
      <c r="I44" s="31">
        <v>44.1</v>
      </c>
      <c r="J44" s="31">
        <v>44.1</v>
      </c>
      <c r="K44" s="31">
        <v>58.6</v>
      </c>
      <c r="L44" s="31">
        <v>65.8</v>
      </c>
      <c r="M44" s="31">
        <v>67.599999999999994</v>
      </c>
      <c r="N44" s="31">
        <v>66.2</v>
      </c>
      <c r="O44" s="31">
        <v>66.099999999999994</v>
      </c>
      <c r="P44" s="31">
        <v>66.8</v>
      </c>
      <c r="Q44" s="37">
        <v>65.2</v>
      </c>
      <c r="R44" s="37">
        <v>67.900000000000006</v>
      </c>
      <c r="S44" s="37">
        <v>71.400000000000006</v>
      </c>
      <c r="T44" s="37">
        <v>82.8</v>
      </c>
      <c r="U44" s="37">
        <v>87.3</v>
      </c>
      <c r="V44" s="37">
        <v>93.7</v>
      </c>
      <c r="W44" s="37">
        <v>94.4</v>
      </c>
      <c r="X44" s="37">
        <v>91.8</v>
      </c>
      <c r="Y44" s="37">
        <v>101</v>
      </c>
      <c r="Z44" s="37">
        <v>106.5</v>
      </c>
      <c r="AA44" s="37">
        <v>116</v>
      </c>
      <c r="AB44" s="37">
        <v>119.2</v>
      </c>
      <c r="AC44" s="37">
        <v>114.8</v>
      </c>
      <c r="AD44" s="38">
        <v>109.7</v>
      </c>
      <c r="AE44" s="38">
        <v>102.3</v>
      </c>
      <c r="AF44" s="37">
        <v>113.2</v>
      </c>
      <c r="AG44" s="37">
        <v>117.8</v>
      </c>
      <c r="AH44" s="37">
        <v>120.6</v>
      </c>
      <c r="AI44" s="38">
        <v>125</v>
      </c>
      <c r="AJ44" s="38">
        <v>134.6</v>
      </c>
      <c r="AK44" s="46">
        <v>142</v>
      </c>
      <c r="AL44" s="32">
        <v>143</v>
      </c>
      <c r="AM44" s="32">
        <v>124</v>
      </c>
      <c r="AN44" s="32">
        <v>117</v>
      </c>
      <c r="AO44" s="32">
        <v>123</v>
      </c>
      <c r="AP44" s="32">
        <v>119</v>
      </c>
      <c r="AQ44" s="32">
        <v>122</v>
      </c>
      <c r="AR44" s="32">
        <v>132</v>
      </c>
      <c r="AS44" s="32">
        <v>134</v>
      </c>
      <c r="AT44" s="99">
        <v>165</v>
      </c>
      <c r="AU44" s="32">
        <v>176</v>
      </c>
      <c r="AV44" s="32">
        <v>172</v>
      </c>
      <c r="AW44" s="32">
        <v>157</v>
      </c>
      <c r="AY44" s="18">
        <f t="shared" si="1"/>
        <v>-8.7209302325581398E-2</v>
      </c>
      <c r="AZ44" s="18">
        <f t="shared" si="2"/>
        <v>0.43117593436645391</v>
      </c>
      <c r="BA44" s="18">
        <f t="shared" si="3"/>
        <v>0.89613526570048319</v>
      </c>
      <c r="BB44" s="98">
        <f t="shared" si="4"/>
        <v>2.5600907029478459</v>
      </c>
      <c r="BC44" s="98">
        <f t="shared" si="5"/>
        <v>7.7709497206703917</v>
      </c>
    </row>
    <row r="45" spans="1:55" ht="15">
      <c r="A45" s="52" t="s">
        <v>16</v>
      </c>
      <c r="B45" s="52" t="s">
        <v>4</v>
      </c>
      <c r="C45" s="31">
        <v>9.6</v>
      </c>
      <c r="D45" s="31">
        <v>9.6</v>
      </c>
      <c r="E45" s="31">
        <v>11.7</v>
      </c>
      <c r="F45" s="31">
        <v>11.7</v>
      </c>
      <c r="G45" s="31">
        <v>15</v>
      </c>
      <c r="H45" s="31">
        <v>20.2</v>
      </c>
      <c r="I45" s="31">
        <v>23.9</v>
      </c>
      <c r="J45" s="31">
        <v>23.9</v>
      </c>
      <c r="K45" s="31">
        <v>39.1</v>
      </c>
      <c r="L45" s="31">
        <v>39</v>
      </c>
      <c r="M45" s="31">
        <v>39.9</v>
      </c>
      <c r="N45" s="31">
        <v>37.4</v>
      </c>
      <c r="O45" s="31">
        <v>48.1</v>
      </c>
      <c r="P45" s="31">
        <v>48.9</v>
      </c>
      <c r="Q45" s="37">
        <v>46.9</v>
      </c>
      <c r="R45" s="37">
        <v>50.2</v>
      </c>
      <c r="S45" s="37">
        <v>56.6</v>
      </c>
      <c r="T45" s="37">
        <v>62.7</v>
      </c>
      <c r="U45" s="37">
        <v>62.3</v>
      </c>
      <c r="V45" s="37">
        <v>65.599999999999994</v>
      </c>
      <c r="W45" s="37">
        <v>71.5</v>
      </c>
      <c r="X45" s="37">
        <v>67.8</v>
      </c>
      <c r="Y45" s="37">
        <v>73.599999999999994</v>
      </c>
      <c r="Z45" s="37">
        <v>77.2</v>
      </c>
      <c r="AA45" s="37">
        <v>82.4</v>
      </c>
      <c r="AB45" s="37">
        <v>87.4</v>
      </c>
      <c r="AC45" s="37">
        <v>88.3</v>
      </c>
      <c r="AD45" s="37">
        <v>92.2</v>
      </c>
      <c r="AE45" s="37">
        <v>94.1</v>
      </c>
      <c r="AF45" s="37">
        <v>100.8</v>
      </c>
      <c r="AG45" s="37">
        <v>106.2</v>
      </c>
      <c r="AH45" s="39">
        <v>108.7</v>
      </c>
      <c r="AI45" s="40">
        <v>119.3</v>
      </c>
      <c r="AJ45" s="40">
        <v>130.4</v>
      </c>
      <c r="AK45" s="47">
        <v>142</v>
      </c>
      <c r="AL45" s="33">
        <v>147</v>
      </c>
      <c r="AM45" s="33">
        <v>138</v>
      </c>
      <c r="AN45" s="33">
        <v>123</v>
      </c>
      <c r="AO45" s="33">
        <v>128</v>
      </c>
      <c r="AP45" s="95">
        <v>125</v>
      </c>
      <c r="AQ45" s="95">
        <v>128</v>
      </c>
      <c r="AR45" s="33">
        <v>150</v>
      </c>
      <c r="AS45" s="33">
        <v>155</v>
      </c>
      <c r="AT45" s="99">
        <v>181</v>
      </c>
      <c r="AU45" s="32">
        <v>193</v>
      </c>
      <c r="AV45" s="32">
        <v>188</v>
      </c>
      <c r="AW45" s="32">
        <v>174</v>
      </c>
      <c r="AY45" s="18">
        <f t="shared" si="1"/>
        <v>-7.4468085106382975E-2</v>
      </c>
      <c r="AZ45" s="18">
        <f t="shared" si="2"/>
        <v>0.88720173535791746</v>
      </c>
      <c r="BA45" s="18">
        <f t="shared" si="3"/>
        <v>1.7751196172248802</v>
      </c>
      <c r="BB45" s="98">
        <f t="shared" si="4"/>
        <v>6.2803347280334734</v>
      </c>
      <c r="BC45" s="98">
        <f t="shared" si="5"/>
        <v>17.125</v>
      </c>
    </row>
    <row r="46" spans="1:55" ht="15">
      <c r="A46" s="53" t="s">
        <v>17</v>
      </c>
      <c r="B46" s="53" t="s">
        <v>2</v>
      </c>
      <c r="C46" s="2">
        <v>22.9</v>
      </c>
      <c r="D46" s="2">
        <v>22.9</v>
      </c>
      <c r="E46" s="2">
        <v>25.1</v>
      </c>
      <c r="F46" s="2">
        <v>25.1</v>
      </c>
      <c r="G46" s="2">
        <v>29</v>
      </c>
      <c r="H46" s="2">
        <v>39.1</v>
      </c>
      <c r="I46" s="2">
        <v>49.3</v>
      </c>
      <c r="J46" s="2">
        <v>49.3</v>
      </c>
      <c r="K46" s="2">
        <v>64.599999999999994</v>
      </c>
      <c r="L46" s="2">
        <v>102.2</v>
      </c>
      <c r="M46" s="2">
        <v>111.6</v>
      </c>
      <c r="N46" s="2">
        <v>106.5</v>
      </c>
      <c r="O46" s="2">
        <v>122.9</v>
      </c>
      <c r="P46" s="2">
        <v>126.2</v>
      </c>
      <c r="Q46" s="79">
        <v>126.9</v>
      </c>
      <c r="R46" s="79">
        <v>126.1</v>
      </c>
      <c r="S46" s="79">
        <v>147.69999999999999</v>
      </c>
      <c r="T46" s="79">
        <v>155.19999999999999</v>
      </c>
      <c r="U46" s="79">
        <v>160.19999999999999</v>
      </c>
      <c r="V46" s="79">
        <v>160</v>
      </c>
      <c r="W46" s="79">
        <v>160.80000000000001</v>
      </c>
      <c r="X46" s="79">
        <v>152.80000000000001</v>
      </c>
      <c r="Y46" s="79">
        <v>148.4</v>
      </c>
      <c r="Z46" s="79">
        <v>147.1</v>
      </c>
      <c r="AA46" s="79">
        <v>157.4</v>
      </c>
      <c r="AB46" s="79">
        <v>172.7</v>
      </c>
      <c r="AC46" s="79">
        <v>196.6</v>
      </c>
      <c r="AD46" s="79">
        <v>217.6</v>
      </c>
      <c r="AE46" s="79">
        <v>228.3</v>
      </c>
      <c r="AF46" s="79">
        <v>230.2</v>
      </c>
      <c r="AG46" s="79">
        <v>233.1</v>
      </c>
      <c r="AH46" s="23">
        <v>234.9</v>
      </c>
      <c r="AI46" s="24">
        <v>240.2</v>
      </c>
      <c r="AJ46" s="24">
        <v>256.7</v>
      </c>
      <c r="AK46" s="42">
        <v>266</v>
      </c>
      <c r="AL46" s="48">
        <v>272</v>
      </c>
      <c r="AM46" s="48">
        <v>325</v>
      </c>
      <c r="AN46" s="48">
        <v>319</v>
      </c>
      <c r="AO46" s="48">
        <v>322</v>
      </c>
      <c r="AP46" s="64">
        <v>322</v>
      </c>
      <c r="AQ46" s="64">
        <v>333</v>
      </c>
      <c r="AR46" s="48">
        <v>329</v>
      </c>
      <c r="AS46" s="48">
        <v>333</v>
      </c>
      <c r="AT46" s="104">
        <v>329</v>
      </c>
      <c r="AU46" s="64">
        <v>339</v>
      </c>
      <c r="AV46" s="64">
        <v>337</v>
      </c>
      <c r="AW46" s="64">
        <v>322</v>
      </c>
      <c r="AY46" s="18">
        <f t="shared" si="1"/>
        <v>-4.4510385756676561E-2</v>
      </c>
      <c r="AZ46" s="18">
        <f t="shared" si="2"/>
        <v>0.4797794117647059</v>
      </c>
      <c r="BA46" s="18">
        <f t="shared" si="3"/>
        <v>1.0747422680412373</v>
      </c>
      <c r="BB46" s="98">
        <f t="shared" si="4"/>
        <v>5.5314401622718057</v>
      </c>
      <c r="BC46" s="98">
        <f t="shared" si="5"/>
        <v>13.061135371179041</v>
      </c>
    </row>
    <row r="47" spans="1:55" ht="15">
      <c r="A47" s="54" t="s">
        <v>17</v>
      </c>
      <c r="B47" s="54" t="s">
        <v>3</v>
      </c>
      <c r="C47" s="1">
        <v>13.8</v>
      </c>
      <c r="D47" s="1">
        <v>13.8</v>
      </c>
      <c r="E47" s="1">
        <v>16.600000000000001</v>
      </c>
      <c r="F47" s="1">
        <v>16.600000000000001</v>
      </c>
      <c r="G47" s="1">
        <v>19.8</v>
      </c>
      <c r="H47" s="1">
        <v>26.9</v>
      </c>
      <c r="I47" s="1">
        <v>35.299999999999997</v>
      </c>
      <c r="J47" s="1">
        <v>35.299999999999997</v>
      </c>
      <c r="K47" s="1">
        <v>45</v>
      </c>
      <c r="L47" s="1">
        <v>60.6</v>
      </c>
      <c r="M47" s="1">
        <v>65.3</v>
      </c>
      <c r="N47" s="1">
        <v>64.3</v>
      </c>
      <c r="O47" s="1">
        <v>79</v>
      </c>
      <c r="P47" s="1">
        <v>80.7</v>
      </c>
      <c r="Q47" s="80">
        <v>83.3</v>
      </c>
      <c r="R47" s="80">
        <v>83.3</v>
      </c>
      <c r="S47" s="80">
        <v>91.5</v>
      </c>
      <c r="T47" s="80">
        <v>97.7</v>
      </c>
      <c r="U47" s="80">
        <v>94.5</v>
      </c>
      <c r="V47" s="80">
        <v>97.4</v>
      </c>
      <c r="W47" s="80">
        <v>97.6</v>
      </c>
      <c r="X47" s="80">
        <v>93.2</v>
      </c>
      <c r="Y47" s="80">
        <v>94.6</v>
      </c>
      <c r="Z47" s="80">
        <v>96.9</v>
      </c>
      <c r="AA47" s="80">
        <v>101.8</v>
      </c>
      <c r="AB47" s="80">
        <v>109.7</v>
      </c>
      <c r="AC47" s="80">
        <v>116.2</v>
      </c>
      <c r="AD47" s="80">
        <v>122.8</v>
      </c>
      <c r="AE47" s="80">
        <v>124</v>
      </c>
      <c r="AF47" s="80">
        <v>127.1</v>
      </c>
      <c r="AG47" s="80">
        <v>129.30000000000001</v>
      </c>
      <c r="AH47" s="25">
        <v>129.5</v>
      </c>
      <c r="AI47" s="26">
        <v>131.6</v>
      </c>
      <c r="AJ47" s="26">
        <v>138.4</v>
      </c>
      <c r="AK47" s="43">
        <v>143</v>
      </c>
      <c r="AL47" s="21">
        <v>148</v>
      </c>
      <c r="AM47" s="21">
        <v>251</v>
      </c>
      <c r="AN47" s="21">
        <v>248</v>
      </c>
      <c r="AO47" s="21">
        <v>261</v>
      </c>
      <c r="AP47" s="21">
        <v>261</v>
      </c>
      <c r="AQ47" s="21">
        <v>264</v>
      </c>
      <c r="AR47" s="21">
        <v>266</v>
      </c>
      <c r="AS47" s="21">
        <v>270</v>
      </c>
      <c r="AT47" s="100">
        <v>383</v>
      </c>
      <c r="AU47" s="21">
        <v>404</v>
      </c>
      <c r="AV47" s="21">
        <v>408</v>
      </c>
      <c r="AW47" s="21">
        <v>396</v>
      </c>
      <c r="AY47" s="18">
        <f t="shared" si="1"/>
        <v>-2.9411764705882353E-2</v>
      </c>
      <c r="AZ47" s="18">
        <f t="shared" si="2"/>
        <v>2.224755700325733</v>
      </c>
      <c r="BA47" s="18">
        <f t="shared" si="3"/>
        <v>3.0532241555783011</v>
      </c>
      <c r="BB47" s="98">
        <f t="shared" si="4"/>
        <v>10.218130311614731</v>
      </c>
      <c r="BC47" s="98">
        <f t="shared" si="5"/>
        <v>27.695652173913039</v>
      </c>
    </row>
    <row r="48" spans="1:55" ht="15">
      <c r="A48" s="54" t="s">
        <v>17</v>
      </c>
      <c r="B48" s="54" t="s">
        <v>4</v>
      </c>
      <c r="C48" s="1">
        <v>7</v>
      </c>
      <c r="D48" s="1">
        <v>7</v>
      </c>
      <c r="E48" s="1">
        <v>8</v>
      </c>
      <c r="F48" s="1">
        <v>8</v>
      </c>
      <c r="G48" s="1">
        <v>10.3</v>
      </c>
      <c r="H48" s="1">
        <v>14.3</v>
      </c>
      <c r="I48" s="1">
        <v>20.399999999999999</v>
      </c>
      <c r="J48" s="1">
        <v>20.399999999999999</v>
      </c>
      <c r="K48" s="1">
        <v>26.1</v>
      </c>
      <c r="L48" s="1">
        <v>23.9</v>
      </c>
      <c r="M48" s="1">
        <v>24.8</v>
      </c>
      <c r="N48" s="1">
        <v>26.4</v>
      </c>
      <c r="O48" s="1">
        <v>57.9</v>
      </c>
      <c r="P48" s="1">
        <v>58.1</v>
      </c>
      <c r="Q48" s="80">
        <v>62.7</v>
      </c>
      <c r="R48" s="80">
        <v>64.099999999999994</v>
      </c>
      <c r="S48" s="80">
        <v>64.599999999999994</v>
      </c>
      <c r="T48" s="80">
        <v>71</v>
      </c>
      <c r="U48" s="80">
        <v>60.9</v>
      </c>
      <c r="V48" s="80">
        <v>66.8</v>
      </c>
      <c r="W48" s="80">
        <v>66.599999999999994</v>
      </c>
      <c r="X48" s="80">
        <v>64</v>
      </c>
      <c r="Y48" s="80">
        <v>70.2</v>
      </c>
      <c r="Z48" s="80">
        <v>75.599999999999994</v>
      </c>
      <c r="AA48" s="80">
        <v>77.099999999999994</v>
      </c>
      <c r="AB48" s="80">
        <v>80.8</v>
      </c>
      <c r="AC48" s="80">
        <v>81</v>
      </c>
      <c r="AD48" s="80">
        <v>84</v>
      </c>
      <c r="AE48" s="26">
        <v>83.7</v>
      </c>
      <c r="AF48" s="80">
        <v>88.2</v>
      </c>
      <c r="AG48" s="80">
        <v>90.9</v>
      </c>
      <c r="AH48" s="19">
        <v>90.2</v>
      </c>
      <c r="AI48" s="20">
        <v>91.1</v>
      </c>
      <c r="AJ48" s="20">
        <v>93.9</v>
      </c>
      <c r="AK48" s="44">
        <v>97</v>
      </c>
      <c r="AL48" s="22">
        <v>102</v>
      </c>
      <c r="AM48" s="22">
        <v>164</v>
      </c>
      <c r="AN48" s="22">
        <v>162</v>
      </c>
      <c r="AO48" s="22">
        <v>176</v>
      </c>
      <c r="AP48" s="96">
        <v>172</v>
      </c>
      <c r="AQ48" s="96">
        <v>174</v>
      </c>
      <c r="AR48" s="22">
        <v>179</v>
      </c>
      <c r="AS48" s="22">
        <v>183</v>
      </c>
      <c r="AT48" s="100">
        <v>239</v>
      </c>
      <c r="AU48" s="21">
        <v>256</v>
      </c>
      <c r="AV48" s="21">
        <v>263</v>
      </c>
      <c r="AW48" s="21">
        <v>257</v>
      </c>
      <c r="AY48" s="18">
        <f t="shared" si="1"/>
        <v>-2.2813688212927757E-2</v>
      </c>
      <c r="AZ48" s="18">
        <f t="shared" si="2"/>
        <v>2.0595238095238093</v>
      </c>
      <c r="BA48" s="18">
        <f t="shared" si="3"/>
        <v>2.619718309859155</v>
      </c>
      <c r="BB48" s="98">
        <f t="shared" si="4"/>
        <v>11.598039215686274</v>
      </c>
      <c r="BC48" s="98">
        <f t="shared" si="5"/>
        <v>35.714285714285715</v>
      </c>
    </row>
    <row r="49" spans="1:55" ht="15">
      <c r="A49" s="55" t="s">
        <v>18</v>
      </c>
      <c r="B49" s="55" t="s">
        <v>2</v>
      </c>
      <c r="C49" s="34">
        <v>21.7</v>
      </c>
      <c r="D49" s="34">
        <v>21.7</v>
      </c>
      <c r="E49" s="34">
        <v>23.7</v>
      </c>
      <c r="F49" s="34">
        <v>23.7</v>
      </c>
      <c r="G49" s="34">
        <v>29.8</v>
      </c>
      <c r="H49" s="34">
        <v>40.1</v>
      </c>
      <c r="I49" s="34">
        <v>50.5</v>
      </c>
      <c r="J49" s="34">
        <v>50.5</v>
      </c>
      <c r="K49" s="34">
        <v>68.400000000000006</v>
      </c>
      <c r="L49" s="34">
        <v>71.2</v>
      </c>
      <c r="M49" s="34">
        <v>71.5</v>
      </c>
      <c r="N49" s="34">
        <v>67.8</v>
      </c>
      <c r="O49" s="34">
        <v>58.6</v>
      </c>
      <c r="P49" s="34">
        <v>63.5</v>
      </c>
      <c r="Q49" s="35">
        <v>54.1</v>
      </c>
      <c r="R49" s="35">
        <v>61.9</v>
      </c>
      <c r="S49" s="35">
        <v>68.7</v>
      </c>
      <c r="T49" s="35">
        <v>74.5</v>
      </c>
      <c r="U49" s="35">
        <v>74.8</v>
      </c>
      <c r="V49" s="35">
        <v>80.099999999999994</v>
      </c>
      <c r="W49" s="35">
        <v>84.1</v>
      </c>
      <c r="X49" s="35">
        <v>72.099999999999994</v>
      </c>
      <c r="Y49" s="35">
        <v>75.2</v>
      </c>
      <c r="Z49" s="35">
        <v>77.099999999999994</v>
      </c>
      <c r="AA49" s="35">
        <v>84.2</v>
      </c>
      <c r="AB49" s="35">
        <v>98.9</v>
      </c>
      <c r="AC49" s="35">
        <v>92.3</v>
      </c>
      <c r="AD49" s="36">
        <v>88.2</v>
      </c>
      <c r="AE49" s="36">
        <v>77.099999999999994</v>
      </c>
      <c r="AF49" s="35">
        <v>80.400000000000006</v>
      </c>
      <c r="AG49" s="35">
        <v>83.8</v>
      </c>
      <c r="AH49" s="35">
        <v>81.400000000000006</v>
      </c>
      <c r="AI49" s="36">
        <v>82.7</v>
      </c>
      <c r="AJ49" s="36">
        <v>78.2</v>
      </c>
      <c r="AK49" s="45">
        <v>81</v>
      </c>
      <c r="AL49" s="49">
        <v>82</v>
      </c>
      <c r="AM49" s="49">
        <v>96</v>
      </c>
      <c r="AN49" s="49">
        <v>106</v>
      </c>
      <c r="AO49" s="49">
        <v>118</v>
      </c>
      <c r="AP49" s="94">
        <v>117</v>
      </c>
      <c r="AQ49" s="94">
        <v>124</v>
      </c>
      <c r="AR49" s="49">
        <v>122</v>
      </c>
      <c r="AS49" s="49">
        <v>119</v>
      </c>
      <c r="AT49" s="103">
        <v>138</v>
      </c>
      <c r="AU49" s="94">
        <v>145</v>
      </c>
      <c r="AV49" s="94">
        <v>141</v>
      </c>
      <c r="AW49" s="94">
        <v>133</v>
      </c>
      <c r="AY49" s="18">
        <f t="shared" si="1"/>
        <v>-5.6737588652482268E-2</v>
      </c>
      <c r="AZ49" s="18">
        <f t="shared" si="2"/>
        <v>0.50793650793650791</v>
      </c>
      <c r="BA49" s="18">
        <f t="shared" si="3"/>
        <v>0.78523489932885904</v>
      </c>
      <c r="BB49" s="98">
        <f t="shared" si="4"/>
        <v>1.6336633663366336</v>
      </c>
      <c r="BC49" s="98">
        <f t="shared" si="5"/>
        <v>5.129032258064516</v>
      </c>
    </row>
    <row r="50" spans="1:55" ht="15">
      <c r="A50" s="52" t="s">
        <v>18</v>
      </c>
      <c r="B50" s="52" t="s">
        <v>3</v>
      </c>
      <c r="C50" s="31">
        <v>16.100000000000001</v>
      </c>
      <c r="D50" s="31">
        <v>16.100000000000001</v>
      </c>
      <c r="E50" s="31">
        <v>20.7</v>
      </c>
      <c r="F50" s="31">
        <v>20.7</v>
      </c>
      <c r="G50" s="31">
        <v>25.9</v>
      </c>
      <c r="H50" s="31">
        <v>34.700000000000003</v>
      </c>
      <c r="I50" s="31">
        <v>43.9</v>
      </c>
      <c r="J50" s="31">
        <v>43.9</v>
      </c>
      <c r="K50" s="31">
        <v>57</v>
      </c>
      <c r="L50" s="31">
        <v>59.8</v>
      </c>
      <c r="M50" s="31">
        <v>59</v>
      </c>
      <c r="N50" s="31">
        <v>58.4</v>
      </c>
      <c r="O50" s="31">
        <v>37.4</v>
      </c>
      <c r="P50" s="31">
        <v>43.3</v>
      </c>
      <c r="Q50" s="37">
        <v>33.700000000000003</v>
      </c>
      <c r="R50" s="37">
        <v>38.200000000000003</v>
      </c>
      <c r="S50" s="37">
        <v>44.1</v>
      </c>
      <c r="T50" s="37">
        <v>44.9</v>
      </c>
      <c r="U50" s="37">
        <v>46.9</v>
      </c>
      <c r="V50" s="37">
        <v>48.3</v>
      </c>
      <c r="W50" s="37">
        <v>51.2</v>
      </c>
      <c r="X50" s="37">
        <v>46.1</v>
      </c>
      <c r="Y50" s="37">
        <v>49.2</v>
      </c>
      <c r="Z50" s="37">
        <v>50.8</v>
      </c>
      <c r="AA50" s="37">
        <v>54.9</v>
      </c>
      <c r="AB50" s="37">
        <v>62.8</v>
      </c>
      <c r="AC50" s="37">
        <v>68.7</v>
      </c>
      <c r="AD50" s="37">
        <v>76.400000000000006</v>
      </c>
      <c r="AE50" s="37">
        <v>78.7</v>
      </c>
      <c r="AF50" s="37">
        <v>78.900000000000006</v>
      </c>
      <c r="AG50" s="37">
        <v>78.5</v>
      </c>
      <c r="AH50" s="37">
        <v>76.8</v>
      </c>
      <c r="AI50" s="38">
        <v>78.400000000000006</v>
      </c>
      <c r="AJ50" s="38">
        <v>75.599999999999994</v>
      </c>
      <c r="AK50" s="46">
        <v>78</v>
      </c>
      <c r="AL50" s="32">
        <v>79</v>
      </c>
      <c r="AM50" s="32">
        <v>88</v>
      </c>
      <c r="AN50" s="32">
        <v>106</v>
      </c>
      <c r="AO50" s="32">
        <v>118</v>
      </c>
      <c r="AP50" s="32">
        <v>118</v>
      </c>
      <c r="AQ50" s="32">
        <v>126</v>
      </c>
      <c r="AR50" s="32">
        <v>126</v>
      </c>
      <c r="AS50" s="32">
        <v>126</v>
      </c>
      <c r="AT50" s="99">
        <v>160</v>
      </c>
      <c r="AU50" s="32">
        <v>167</v>
      </c>
      <c r="AV50" s="32">
        <v>165</v>
      </c>
      <c r="AW50" s="32">
        <v>159</v>
      </c>
      <c r="AY50" s="18">
        <f t="shared" si="1"/>
        <v>-3.6363636363636362E-2</v>
      </c>
      <c r="AZ50" s="18">
        <f t="shared" si="2"/>
        <v>1.0811518324607328</v>
      </c>
      <c r="BA50" s="18">
        <f t="shared" si="3"/>
        <v>2.5412026726057908</v>
      </c>
      <c r="BB50" s="98">
        <f t="shared" si="4"/>
        <v>2.6218678815489751</v>
      </c>
      <c r="BC50" s="98">
        <f t="shared" si="5"/>
        <v>8.8757763975155282</v>
      </c>
    </row>
    <row r="51" spans="1:55" ht="15">
      <c r="A51" s="52" t="s">
        <v>18</v>
      </c>
      <c r="B51" s="52" t="s">
        <v>4</v>
      </c>
      <c r="C51" s="31">
        <v>2.2999999999999998</v>
      </c>
      <c r="D51" s="31">
        <v>2.2999999999999998</v>
      </c>
      <c r="E51" s="31">
        <v>4.9000000000000004</v>
      </c>
      <c r="F51" s="31">
        <v>4.9000000000000004</v>
      </c>
      <c r="G51" s="31">
        <v>6.1</v>
      </c>
      <c r="H51" s="31">
        <v>8.1</v>
      </c>
      <c r="I51" s="31">
        <v>10.3</v>
      </c>
      <c r="J51" s="31">
        <v>10.3</v>
      </c>
      <c r="K51" s="31">
        <v>12.1</v>
      </c>
      <c r="L51" s="31">
        <v>12.9</v>
      </c>
      <c r="M51" s="31">
        <v>12.2</v>
      </c>
      <c r="N51" s="31">
        <v>13.4</v>
      </c>
      <c r="O51" s="31">
        <v>32.1</v>
      </c>
      <c r="P51" s="31">
        <v>40.200000000000003</v>
      </c>
      <c r="Q51" s="37">
        <v>27.9</v>
      </c>
      <c r="R51" s="37">
        <v>31.2</v>
      </c>
      <c r="S51" s="37">
        <v>38.1</v>
      </c>
      <c r="T51" s="37">
        <v>35.299999999999997</v>
      </c>
      <c r="U51" s="37">
        <v>39.1</v>
      </c>
      <c r="V51" s="37">
        <v>38</v>
      </c>
      <c r="W51" s="37">
        <v>40.9</v>
      </c>
      <c r="X51" s="37">
        <v>39.4</v>
      </c>
      <c r="Y51" s="37">
        <v>43.5</v>
      </c>
      <c r="Z51" s="37">
        <v>45.3</v>
      </c>
      <c r="AA51" s="37">
        <v>48.4</v>
      </c>
      <c r="AB51" s="37">
        <v>53.3</v>
      </c>
      <c r="AC51" s="37">
        <v>48.3</v>
      </c>
      <c r="AD51" s="38">
        <v>41.2</v>
      </c>
      <c r="AE51" s="38">
        <v>31.5</v>
      </c>
      <c r="AF51" s="37">
        <v>33.799999999999997</v>
      </c>
      <c r="AG51" s="37">
        <v>32.9</v>
      </c>
      <c r="AH51" s="37">
        <v>32.9</v>
      </c>
      <c r="AI51" s="38">
        <v>34</v>
      </c>
      <c r="AJ51" s="38">
        <v>34.200000000000003</v>
      </c>
      <c r="AK51" s="46">
        <v>35</v>
      </c>
      <c r="AL51" s="32">
        <v>35</v>
      </c>
      <c r="AM51" s="32">
        <v>74</v>
      </c>
      <c r="AN51" s="32">
        <v>96</v>
      </c>
      <c r="AO51" s="32">
        <v>105</v>
      </c>
      <c r="AP51" s="95">
        <v>106</v>
      </c>
      <c r="AQ51" s="95">
        <v>113</v>
      </c>
      <c r="AR51" s="32">
        <v>115</v>
      </c>
      <c r="AS51" s="32">
        <v>117</v>
      </c>
      <c r="AT51" s="99">
        <v>122</v>
      </c>
      <c r="AU51" s="32">
        <v>127</v>
      </c>
      <c r="AV51" s="32">
        <v>126</v>
      </c>
      <c r="AW51" s="32">
        <v>124</v>
      </c>
      <c r="AY51" s="18">
        <f t="shared" si="1"/>
        <v>-1.5873015873015872E-2</v>
      </c>
      <c r="AZ51" s="18">
        <f t="shared" si="2"/>
        <v>2.0097087378640777</v>
      </c>
      <c r="BA51" s="18">
        <f t="shared" si="3"/>
        <v>2.5127478753541079</v>
      </c>
      <c r="BB51" s="98">
        <f t="shared" si="4"/>
        <v>11.038834951456311</v>
      </c>
      <c r="BC51" s="98">
        <f t="shared" si="5"/>
        <v>52.913043478260875</v>
      </c>
    </row>
    <row r="52" spans="1:55" ht="15">
      <c r="A52" s="59" t="s">
        <v>19</v>
      </c>
      <c r="B52" s="59" t="s">
        <v>2</v>
      </c>
      <c r="C52" s="60">
        <v>28.8</v>
      </c>
      <c r="D52" s="60">
        <v>28.8</v>
      </c>
      <c r="E52" s="60">
        <v>32.799999999999997</v>
      </c>
      <c r="F52" s="60">
        <v>32.799999999999997</v>
      </c>
      <c r="G52" s="60">
        <v>36.9</v>
      </c>
      <c r="H52" s="60">
        <v>49.6</v>
      </c>
      <c r="I52" s="60">
        <v>65.3</v>
      </c>
      <c r="J52" s="60">
        <v>65.3</v>
      </c>
      <c r="K52" s="60">
        <v>95.9</v>
      </c>
      <c r="L52" s="60">
        <v>102.2</v>
      </c>
      <c r="M52" s="60">
        <v>111.6</v>
      </c>
      <c r="N52" s="60">
        <v>106.5</v>
      </c>
      <c r="O52" s="60">
        <v>155.4</v>
      </c>
      <c r="P52" s="60">
        <v>174.9</v>
      </c>
      <c r="Q52" s="81">
        <v>162.6</v>
      </c>
      <c r="R52" s="81">
        <v>172.9</v>
      </c>
      <c r="S52" s="81">
        <v>179.8</v>
      </c>
      <c r="T52" s="81">
        <v>189.6</v>
      </c>
      <c r="U52" s="81">
        <v>188.2</v>
      </c>
      <c r="V52" s="81">
        <v>175.4</v>
      </c>
      <c r="W52" s="81">
        <v>167</v>
      </c>
      <c r="X52" s="81">
        <v>136.30000000000001</v>
      </c>
      <c r="Y52" s="81">
        <v>175.8</v>
      </c>
      <c r="Z52" s="81">
        <v>188.9</v>
      </c>
      <c r="AA52" s="81">
        <v>201.2</v>
      </c>
      <c r="AB52" s="81">
        <v>205.4</v>
      </c>
      <c r="AC52" s="81">
        <v>240</v>
      </c>
      <c r="AD52" s="81">
        <v>279.60000000000002</v>
      </c>
      <c r="AE52" s="81">
        <v>320.39999999999998</v>
      </c>
      <c r="AF52" s="81">
        <v>333.1</v>
      </c>
      <c r="AG52" s="81">
        <v>347.8</v>
      </c>
      <c r="AH52" s="61">
        <v>358.2</v>
      </c>
      <c r="AI52" s="62">
        <v>368.3</v>
      </c>
      <c r="AJ52" s="62">
        <v>392.8</v>
      </c>
      <c r="AK52" s="63">
        <v>399</v>
      </c>
      <c r="AL52" s="64">
        <v>415</v>
      </c>
      <c r="AM52" s="64">
        <v>413</v>
      </c>
      <c r="AN52" s="64">
        <v>408</v>
      </c>
      <c r="AO52" s="64">
        <f>+$AO$7</f>
        <v>428</v>
      </c>
      <c r="AP52" s="64">
        <v>429</v>
      </c>
      <c r="AQ52" s="64">
        <v>416</v>
      </c>
      <c r="AR52" s="64">
        <v>408</v>
      </c>
      <c r="AS52" s="64">
        <v>389</v>
      </c>
      <c r="AT52" s="104">
        <v>430</v>
      </c>
      <c r="AU52" s="64">
        <v>430</v>
      </c>
      <c r="AV52" s="64">
        <v>431</v>
      </c>
      <c r="AW52" s="64">
        <v>427</v>
      </c>
      <c r="AY52" s="18">
        <f t="shared" si="1"/>
        <v>-9.2807424593967514E-3</v>
      </c>
      <c r="AZ52" s="18">
        <f t="shared" si="2"/>
        <v>0.52718168812589405</v>
      </c>
      <c r="BA52" s="18">
        <f t="shared" si="3"/>
        <v>1.2521097046413503</v>
      </c>
      <c r="BB52" s="98">
        <f t="shared" si="4"/>
        <v>5.5390505359877489</v>
      </c>
      <c r="BC52" s="98">
        <f t="shared" si="5"/>
        <v>13.826388888888888</v>
      </c>
    </row>
    <row r="53" spans="1:55" ht="15">
      <c r="A53" s="54" t="s">
        <v>19</v>
      </c>
      <c r="B53" s="54" t="s">
        <v>3</v>
      </c>
      <c r="C53" s="1">
        <v>17.8</v>
      </c>
      <c r="D53" s="1">
        <v>17.8</v>
      </c>
      <c r="E53" s="1">
        <v>19.7</v>
      </c>
      <c r="F53" s="1">
        <v>19.7</v>
      </c>
      <c r="G53" s="1">
        <v>23.1</v>
      </c>
      <c r="H53" s="1">
        <v>31.2</v>
      </c>
      <c r="I53" s="1">
        <v>38.200000000000003</v>
      </c>
      <c r="J53" s="1">
        <v>38.200000000000003</v>
      </c>
      <c r="K53" s="1">
        <v>55.8</v>
      </c>
      <c r="L53" s="1">
        <v>60.6</v>
      </c>
      <c r="M53" s="1">
        <v>65.3</v>
      </c>
      <c r="N53" s="1">
        <v>64.3</v>
      </c>
      <c r="O53" s="1">
        <v>102.4</v>
      </c>
      <c r="P53" s="1">
        <v>119.5</v>
      </c>
      <c r="Q53" s="80">
        <v>111.6</v>
      </c>
      <c r="R53" s="80">
        <v>122.5</v>
      </c>
      <c r="S53" s="80">
        <v>134.6</v>
      </c>
      <c r="T53" s="80">
        <v>137.4</v>
      </c>
      <c r="U53" s="80">
        <v>131.69999999999999</v>
      </c>
      <c r="V53" s="80">
        <v>126.3</v>
      </c>
      <c r="W53" s="80">
        <v>118.4</v>
      </c>
      <c r="X53" s="80">
        <v>105.1</v>
      </c>
      <c r="Y53" s="80">
        <v>128.19999999999999</v>
      </c>
      <c r="Z53" s="80">
        <v>140.80000000000001</v>
      </c>
      <c r="AA53" s="80">
        <v>148.80000000000001</v>
      </c>
      <c r="AB53" s="80">
        <v>151.80000000000001</v>
      </c>
      <c r="AC53" s="80">
        <v>164.4</v>
      </c>
      <c r="AD53" s="80">
        <v>179</v>
      </c>
      <c r="AE53" s="80">
        <v>190.6</v>
      </c>
      <c r="AF53" s="80">
        <v>200.6</v>
      </c>
      <c r="AG53" s="80">
        <v>208</v>
      </c>
      <c r="AH53" s="25">
        <v>211.3</v>
      </c>
      <c r="AI53" s="26">
        <v>213.8</v>
      </c>
      <c r="AJ53" s="26">
        <v>227</v>
      </c>
      <c r="AK53" s="43">
        <v>231</v>
      </c>
      <c r="AL53" s="21">
        <v>236</v>
      </c>
      <c r="AM53" s="21">
        <v>308</v>
      </c>
      <c r="AN53" s="21">
        <v>313</v>
      </c>
      <c r="AO53" s="21">
        <f>+$AO$8</f>
        <v>327</v>
      </c>
      <c r="AP53" s="21">
        <v>328</v>
      </c>
      <c r="AQ53" s="21">
        <v>319</v>
      </c>
      <c r="AR53" s="21">
        <v>317</v>
      </c>
      <c r="AS53" s="21">
        <v>310</v>
      </c>
      <c r="AT53" s="100">
        <v>424</v>
      </c>
      <c r="AU53" s="21">
        <v>440</v>
      </c>
      <c r="AV53" s="21">
        <v>455</v>
      </c>
      <c r="AW53" s="21">
        <v>451</v>
      </c>
      <c r="AY53" s="18">
        <f t="shared" si="1"/>
        <v>-8.7912087912087912E-3</v>
      </c>
      <c r="AZ53" s="18">
        <f t="shared" si="2"/>
        <v>1.5195530726256983</v>
      </c>
      <c r="BA53" s="18">
        <f t="shared" si="3"/>
        <v>2.2823871906841342</v>
      </c>
      <c r="BB53" s="98">
        <f t="shared" si="4"/>
        <v>10.806282722513089</v>
      </c>
      <c r="BC53" s="98">
        <f t="shared" si="5"/>
        <v>24.337078651685392</v>
      </c>
    </row>
    <row r="54" spans="1:55" thickBot="1">
      <c r="A54" s="65" t="s">
        <v>19</v>
      </c>
      <c r="B54" s="65" t="s">
        <v>4</v>
      </c>
      <c r="C54" s="66">
        <v>7.3</v>
      </c>
      <c r="D54" s="66">
        <v>7.3</v>
      </c>
      <c r="E54" s="66">
        <v>7</v>
      </c>
      <c r="F54" s="66">
        <v>7</v>
      </c>
      <c r="G54" s="66">
        <v>8.9</v>
      </c>
      <c r="H54" s="66">
        <v>12</v>
      </c>
      <c r="I54" s="66">
        <v>12.3</v>
      </c>
      <c r="J54" s="66">
        <v>12.3</v>
      </c>
      <c r="K54" s="66">
        <v>17.7</v>
      </c>
      <c r="L54" s="66">
        <v>23.9</v>
      </c>
      <c r="M54" s="66">
        <v>24.8</v>
      </c>
      <c r="N54" s="66">
        <v>26.4</v>
      </c>
      <c r="O54" s="66">
        <v>54.9</v>
      </c>
      <c r="P54" s="66">
        <v>68.2</v>
      </c>
      <c r="Q54" s="82">
        <v>63</v>
      </c>
      <c r="R54" s="82">
        <v>76.3</v>
      </c>
      <c r="S54" s="82">
        <v>91.5</v>
      </c>
      <c r="T54" s="82">
        <v>89.3</v>
      </c>
      <c r="U54" s="82">
        <v>81</v>
      </c>
      <c r="V54" s="82">
        <v>81.3</v>
      </c>
      <c r="W54" s="82">
        <v>74.400000000000006</v>
      </c>
      <c r="X54" s="82">
        <v>74.400000000000006</v>
      </c>
      <c r="Y54" s="82">
        <v>84</v>
      </c>
      <c r="Z54" s="82">
        <v>95.2</v>
      </c>
      <c r="AA54" s="82">
        <v>99.6</v>
      </c>
      <c r="AB54" s="82">
        <v>101.4</v>
      </c>
      <c r="AC54" s="82">
        <v>107.5</v>
      </c>
      <c r="AD54" s="82">
        <v>115.4</v>
      </c>
      <c r="AE54" s="68">
        <v>119.5</v>
      </c>
      <c r="AF54" s="82">
        <v>126.9</v>
      </c>
      <c r="AG54" s="82">
        <v>130.69999999999999</v>
      </c>
      <c r="AH54" s="67">
        <v>131.19999999999999</v>
      </c>
      <c r="AI54" s="68">
        <v>131</v>
      </c>
      <c r="AJ54" s="68">
        <v>138.5</v>
      </c>
      <c r="AK54" s="69">
        <v>142</v>
      </c>
      <c r="AL54" s="70">
        <v>142</v>
      </c>
      <c r="AM54" s="70">
        <v>232</v>
      </c>
      <c r="AN54" s="70">
        <v>232</v>
      </c>
      <c r="AO54" s="70">
        <f>+$AO$9</f>
        <v>236</v>
      </c>
      <c r="AP54" s="70">
        <v>236</v>
      </c>
      <c r="AQ54" s="70">
        <v>231</v>
      </c>
      <c r="AR54" s="70">
        <v>233</v>
      </c>
      <c r="AS54" s="70">
        <v>235</v>
      </c>
      <c r="AT54" s="100">
        <v>314</v>
      </c>
      <c r="AU54" s="70">
        <v>340</v>
      </c>
      <c r="AV54" s="70">
        <v>364</v>
      </c>
      <c r="AW54" s="70">
        <v>361</v>
      </c>
      <c r="AY54" s="18">
        <f t="shared" si="1"/>
        <v>-8.241758241758242E-3</v>
      </c>
      <c r="AZ54" s="18">
        <f t="shared" si="2"/>
        <v>2.1282495667244365</v>
      </c>
      <c r="BA54" s="18">
        <f t="shared" si="3"/>
        <v>3.0425531914893615</v>
      </c>
      <c r="BB54" s="98">
        <f t="shared" si="4"/>
        <v>28.349593495934958</v>
      </c>
      <c r="BC54" s="98">
        <f t="shared" si="5"/>
        <v>48.452054794520549</v>
      </c>
    </row>
    <row r="55" spans="1:55">
      <c r="A55" s="56"/>
      <c r="B55" s="56"/>
      <c r="C55" s="57">
        <f t="shared" ref="C55:AG55" si="6">AVERAGE(C7:C54)</f>
        <v>17.30833333333333</v>
      </c>
      <c r="D55" s="57">
        <f t="shared" si="6"/>
        <v>17.30833333333333</v>
      </c>
      <c r="E55" s="57">
        <f t="shared" si="6"/>
        <v>20.629166666666674</v>
      </c>
      <c r="F55" s="57">
        <f t="shared" si="6"/>
        <v>20.629166666666674</v>
      </c>
      <c r="G55" s="57">
        <f t="shared" si="6"/>
        <v>25.083333333333329</v>
      </c>
      <c r="H55" s="57">
        <f t="shared" si="6"/>
        <v>33.733333333333334</v>
      </c>
      <c r="I55" s="57">
        <f t="shared" si="6"/>
        <v>41.858333333333334</v>
      </c>
      <c r="J55" s="57">
        <f t="shared" si="6"/>
        <v>41.864583333333336</v>
      </c>
      <c r="K55" s="57">
        <f t="shared" si="6"/>
        <v>56.241666666666667</v>
      </c>
      <c r="L55" s="57">
        <f t="shared" si="6"/>
        <v>60.460416666666667</v>
      </c>
      <c r="M55" s="57">
        <f t="shared" si="6"/>
        <v>64.274999999999991</v>
      </c>
      <c r="N55" s="57">
        <f t="shared" si="6"/>
        <v>63.735416666666687</v>
      </c>
      <c r="O55" s="57">
        <f t="shared" si="6"/>
        <v>77.489583333333357</v>
      </c>
      <c r="P55" s="57">
        <f t="shared" si="6"/>
        <v>83.479166666666671</v>
      </c>
      <c r="Q55" s="57">
        <f t="shared" si="6"/>
        <v>80.7</v>
      </c>
      <c r="R55" s="57">
        <f t="shared" si="6"/>
        <v>85.018749999999997</v>
      </c>
      <c r="S55" s="57">
        <f t="shared" si="6"/>
        <v>92.129166666666649</v>
      </c>
      <c r="T55" s="57">
        <f t="shared" si="6"/>
        <v>97.087499999999991</v>
      </c>
      <c r="U55" s="57">
        <f t="shared" si="6"/>
        <v>103.33125</v>
      </c>
      <c r="V55" s="57">
        <f t="shared" si="6"/>
        <v>101.87708333333335</v>
      </c>
      <c r="W55" s="57">
        <f t="shared" si="6"/>
        <v>102.28749999999998</v>
      </c>
      <c r="X55" s="57">
        <f t="shared" si="6"/>
        <v>98.793750000000003</v>
      </c>
      <c r="Y55" s="57">
        <f t="shared" si="6"/>
        <v>106.19166666666666</v>
      </c>
      <c r="Z55" s="57">
        <f t="shared" si="6"/>
        <v>112.94375000000002</v>
      </c>
      <c r="AA55" s="57">
        <f t="shared" si="6"/>
        <v>119.83541666666666</v>
      </c>
      <c r="AB55" s="57">
        <f t="shared" si="6"/>
        <v>126.24791666666664</v>
      </c>
      <c r="AC55" s="57">
        <f t="shared" si="6"/>
        <v>134.11875000000001</v>
      </c>
      <c r="AD55" s="57">
        <f t="shared" si="6"/>
        <v>140.54999999999998</v>
      </c>
      <c r="AE55" s="58">
        <f t="shared" si="6"/>
        <v>141.32708333333335</v>
      </c>
      <c r="AF55" s="58">
        <f t="shared" si="6"/>
        <v>145.95208333333332</v>
      </c>
      <c r="AG55" s="58">
        <f t="shared" si="6"/>
        <v>147.09374999999997</v>
      </c>
      <c r="AH55" s="58">
        <f t="shared" ref="AH55:AN55" si="7">AVERAGE(AH7:AH54)</f>
        <v>146.77083333333334</v>
      </c>
      <c r="AI55" s="58">
        <f t="shared" si="7"/>
        <v>148.87499999999997</v>
      </c>
      <c r="AJ55" s="58">
        <f t="shared" si="7"/>
        <v>154.50208333333336</v>
      </c>
      <c r="AK55" s="58">
        <f t="shared" si="7"/>
        <v>157.58333333333334</v>
      </c>
      <c r="AL55" s="58">
        <f t="shared" si="7"/>
        <v>161.625</v>
      </c>
      <c r="AM55" s="58">
        <f t="shared" si="7"/>
        <v>198.9375</v>
      </c>
      <c r="AN55" s="58">
        <f t="shared" si="7"/>
        <v>209.58333333333334</v>
      </c>
      <c r="AO55" s="58">
        <f>AVERAGE(AO7:AO54)</f>
        <v>221.39583333333334</v>
      </c>
      <c r="AP55" s="58">
        <f>AVERAGE(AP7:AP54)</f>
        <v>219.45833333333334</v>
      </c>
      <c r="AQ55" s="58">
        <f>AVERAGE(AQ7:AQ54)</f>
        <v>220.95833333333334</v>
      </c>
      <c r="AR55" s="58">
        <f t="shared" ref="AR55:AS55" si="8">AVERAGE(AR7:AR54)</f>
        <v>223.5</v>
      </c>
      <c r="AS55" s="58">
        <f t="shared" si="8"/>
        <v>222.85416666666666</v>
      </c>
      <c r="AT55" s="105">
        <f t="shared" ref="AT55:AU55" si="9">AVERAGE(AT7:AT54)</f>
        <v>268.16666666666669</v>
      </c>
      <c r="AU55" s="105">
        <f t="shared" si="9"/>
        <v>279.79166666666669</v>
      </c>
      <c r="AV55" s="105">
        <f t="shared" ref="AV55:AW55" si="10">AVERAGE(AV7:AV54)</f>
        <v>283.72916666666669</v>
      </c>
      <c r="AW55" s="105">
        <f t="shared" si="10"/>
        <v>274.29166666666669</v>
      </c>
      <c r="AZ55" s="18"/>
    </row>
    <row r="56" spans="1:55">
      <c r="A56" s="17" t="s">
        <v>20</v>
      </c>
      <c r="C56" s="4"/>
      <c r="D56" s="4">
        <f t="shared" ref="D56:AG56" si="11">D55-C55</f>
        <v>0</v>
      </c>
      <c r="E56" s="5">
        <f t="shared" si="11"/>
        <v>3.3208333333333435</v>
      </c>
      <c r="F56" s="5">
        <f t="shared" si="11"/>
        <v>0</v>
      </c>
      <c r="G56" s="5">
        <f t="shared" si="11"/>
        <v>4.4541666666666551</v>
      </c>
      <c r="H56" s="5">
        <f t="shared" si="11"/>
        <v>8.6500000000000057</v>
      </c>
      <c r="I56" s="5">
        <f t="shared" si="11"/>
        <v>8.125</v>
      </c>
      <c r="J56" s="5">
        <f t="shared" si="11"/>
        <v>6.2500000000014211E-3</v>
      </c>
      <c r="K56" s="5">
        <f t="shared" si="11"/>
        <v>14.377083333333331</v>
      </c>
      <c r="L56" s="5">
        <f t="shared" si="11"/>
        <v>4.21875</v>
      </c>
      <c r="M56" s="5">
        <f t="shared" si="11"/>
        <v>3.8145833333333243</v>
      </c>
      <c r="N56" s="5">
        <f t="shared" si="11"/>
        <v>-0.53958333333330444</v>
      </c>
      <c r="O56" s="5">
        <f t="shared" si="11"/>
        <v>13.75416666666667</v>
      </c>
      <c r="P56" s="5">
        <f t="shared" si="11"/>
        <v>5.9895833333333144</v>
      </c>
      <c r="Q56" s="5">
        <f t="shared" si="11"/>
        <v>-2.7791666666666686</v>
      </c>
      <c r="R56" s="5">
        <f t="shared" si="11"/>
        <v>4.3187499999999943</v>
      </c>
      <c r="S56" s="5">
        <f t="shared" si="11"/>
        <v>7.1104166666666515</v>
      </c>
      <c r="T56" s="5">
        <f t="shared" si="11"/>
        <v>4.9583333333333428</v>
      </c>
      <c r="U56" s="5">
        <f t="shared" si="11"/>
        <v>6.2437500000000057</v>
      </c>
      <c r="V56" s="5">
        <f t="shared" si="11"/>
        <v>-1.4541666666666515</v>
      </c>
      <c r="W56" s="5">
        <f t="shared" si="11"/>
        <v>0.41041666666663446</v>
      </c>
      <c r="X56" s="5">
        <f t="shared" si="11"/>
        <v>-3.4937499999999773</v>
      </c>
      <c r="Y56" s="5">
        <f t="shared" si="11"/>
        <v>7.39791666666666</v>
      </c>
      <c r="Z56" s="5">
        <f t="shared" si="11"/>
        <v>6.7520833333333599</v>
      </c>
      <c r="AA56" s="5">
        <f t="shared" si="11"/>
        <v>6.8916666666666373</v>
      </c>
      <c r="AB56" s="5">
        <f t="shared" si="11"/>
        <v>6.4124999999999801</v>
      </c>
      <c r="AC56" s="4">
        <f t="shared" si="11"/>
        <v>7.8708333333333655</v>
      </c>
      <c r="AD56" s="8">
        <f t="shared" si="11"/>
        <v>6.4312499999999773</v>
      </c>
      <c r="AE56" s="8">
        <f t="shared" si="11"/>
        <v>0.77708333333336554</v>
      </c>
      <c r="AF56" s="8">
        <f t="shared" si="11"/>
        <v>4.6249999999999716</v>
      </c>
      <c r="AG56" s="8">
        <f t="shared" si="11"/>
        <v>1.1416666666666515</v>
      </c>
      <c r="AH56" s="8">
        <f>AH55-AG55</f>
        <v>-0.32291666666662877</v>
      </c>
      <c r="AI56" s="8">
        <f>AI55-AH55</f>
        <v>2.1041666666666288</v>
      </c>
      <c r="AJ56" s="8">
        <f>AJ55-AI55</f>
        <v>5.6270833333333883</v>
      </c>
      <c r="AK56" s="8">
        <f>AK55-AJ55</f>
        <v>3.0812499999999829</v>
      </c>
      <c r="AL56" s="8">
        <f t="shared" ref="AL56:AW56" si="12">AL55-AK55</f>
        <v>4.0416666666666572</v>
      </c>
      <c r="AM56" s="8">
        <f t="shared" si="12"/>
        <v>37.3125</v>
      </c>
      <c r="AN56" s="8">
        <f t="shared" si="12"/>
        <v>10.645833333333343</v>
      </c>
      <c r="AO56" s="8">
        <f t="shared" si="12"/>
        <v>11.8125</v>
      </c>
      <c r="AP56" s="8">
        <f t="shared" si="12"/>
        <v>-1.9375</v>
      </c>
      <c r="AQ56" s="8">
        <f t="shared" si="12"/>
        <v>1.5</v>
      </c>
      <c r="AR56" s="8">
        <f t="shared" si="12"/>
        <v>2.5416666666666572</v>
      </c>
      <c r="AS56" s="8">
        <f t="shared" si="12"/>
        <v>-0.64583333333334281</v>
      </c>
      <c r="AT56" s="8">
        <f t="shared" si="12"/>
        <v>45.312500000000028</v>
      </c>
      <c r="AU56" s="8">
        <f t="shared" si="12"/>
        <v>11.625</v>
      </c>
      <c r="AV56" s="8">
        <f t="shared" si="12"/>
        <v>3.9375</v>
      </c>
      <c r="AW56" s="8">
        <f t="shared" si="12"/>
        <v>-9.4375</v>
      </c>
      <c r="AZ56" s="18"/>
    </row>
    <row r="57" spans="1:55">
      <c r="A57" s="15" t="s">
        <v>21</v>
      </c>
      <c r="C57" s="3"/>
      <c r="D57" s="76">
        <f t="shared" ref="D57:AE57" si="13">D56/D55</f>
        <v>0</v>
      </c>
      <c r="E57" s="77">
        <f t="shared" si="13"/>
        <v>0.16097758028681119</v>
      </c>
      <c r="F57" s="77">
        <f t="shared" si="13"/>
        <v>0</v>
      </c>
      <c r="G57" s="77">
        <f t="shared" si="13"/>
        <v>0.17757475083056434</v>
      </c>
      <c r="H57" s="7">
        <f t="shared" si="13"/>
        <v>0.25642292490118596</v>
      </c>
      <c r="I57" s="7">
        <f t="shared" si="13"/>
        <v>0.19410710730639061</v>
      </c>
      <c r="J57" s="7">
        <f t="shared" si="13"/>
        <v>1.4929086837525165E-4</v>
      </c>
      <c r="K57" s="7">
        <f t="shared" si="13"/>
        <v>0.25563046377241067</v>
      </c>
      <c r="L57" s="7">
        <f t="shared" si="13"/>
        <v>6.9777057992488192E-2</v>
      </c>
      <c r="M57" s="7">
        <f t="shared" si="13"/>
        <v>5.9347854272008164E-2</v>
      </c>
      <c r="N57" s="7">
        <f t="shared" si="13"/>
        <v>-8.465988951720526E-3</v>
      </c>
      <c r="O57" s="7">
        <f t="shared" si="13"/>
        <v>0.17749697539991932</v>
      </c>
      <c r="P57" s="7">
        <f t="shared" si="13"/>
        <v>7.1749438482655123E-2</v>
      </c>
      <c r="Q57" s="7">
        <f t="shared" si="13"/>
        <v>-3.4438248657579537E-2</v>
      </c>
      <c r="R57" s="7">
        <f t="shared" si="13"/>
        <v>5.0797618172461895E-2</v>
      </c>
      <c r="S57" s="7">
        <f t="shared" si="13"/>
        <v>7.7178779792863125E-2</v>
      </c>
      <c r="T57" s="7">
        <f t="shared" si="13"/>
        <v>5.1070769494871569E-2</v>
      </c>
      <c r="U57" s="7">
        <f t="shared" si="13"/>
        <v>6.0424605334785032E-2</v>
      </c>
      <c r="V57" s="7">
        <f t="shared" si="13"/>
        <v>-1.4273736733399985E-2</v>
      </c>
      <c r="W57" s="7">
        <f t="shared" si="13"/>
        <v>4.0123833964720475E-3</v>
      </c>
      <c r="X57" s="7">
        <f t="shared" si="13"/>
        <v>-3.5364079205415094E-2</v>
      </c>
      <c r="Y57" s="7">
        <f t="shared" si="13"/>
        <v>6.9665698815035648E-2</v>
      </c>
      <c r="Z57" s="7">
        <f t="shared" si="13"/>
        <v>5.9782708944349366E-2</v>
      </c>
      <c r="AA57" s="7">
        <f t="shared" si="13"/>
        <v>5.7509431338119747E-2</v>
      </c>
      <c r="AB57" s="7">
        <f t="shared" si="13"/>
        <v>5.0792917374874028E-2</v>
      </c>
      <c r="AC57" s="6">
        <f t="shared" si="13"/>
        <v>5.8685555400220815E-2</v>
      </c>
      <c r="AD57" s="9">
        <f t="shared" si="13"/>
        <v>4.5757737459978499E-2</v>
      </c>
      <c r="AE57" s="9">
        <f t="shared" si="13"/>
        <v>5.4984742839455673E-3</v>
      </c>
      <c r="AF57" s="9">
        <f t="shared" ref="AF57:AN57" si="14">AF56/AF55</f>
        <v>3.1688482235893441E-2</v>
      </c>
      <c r="AG57" s="9">
        <f t="shared" si="14"/>
        <v>7.7614899794631095E-3</v>
      </c>
      <c r="AH57" s="9">
        <f t="shared" si="14"/>
        <v>-2.2001419446413314E-3</v>
      </c>
      <c r="AI57" s="9">
        <f t="shared" si="14"/>
        <v>1.4133781136299777E-2</v>
      </c>
      <c r="AJ57" s="9">
        <f t="shared" si="14"/>
        <v>3.642076023786122E-2</v>
      </c>
      <c r="AK57" s="9">
        <f t="shared" si="14"/>
        <v>1.9553146483342037E-2</v>
      </c>
      <c r="AL57" s="9">
        <f t="shared" si="14"/>
        <v>2.5006444960041188E-2</v>
      </c>
      <c r="AM57" s="9">
        <f t="shared" si="14"/>
        <v>0.1875589066918002</v>
      </c>
      <c r="AN57" s="9">
        <f t="shared" si="14"/>
        <v>5.079522862823066E-2</v>
      </c>
      <c r="AO57" s="9">
        <f>AO56/AO55</f>
        <v>5.3354662651736141E-2</v>
      </c>
      <c r="AP57" s="9">
        <f>AP56/AP55</f>
        <v>-8.828555154737041E-3</v>
      </c>
      <c r="AQ57" s="9">
        <f>AQ56/AQ55</f>
        <v>6.7886102206298317E-3</v>
      </c>
      <c r="AR57" s="9">
        <f t="shared" ref="AR57:AS57" si="15">AR56/AR55</f>
        <v>1.1372110365398914E-2</v>
      </c>
      <c r="AS57" s="9">
        <f t="shared" si="15"/>
        <v>-2.8980087875105595E-3</v>
      </c>
      <c r="AT57" s="9">
        <f t="shared" ref="AT57:AU57" si="16">AT56/AT55</f>
        <v>0.16897141081417039</v>
      </c>
      <c r="AU57" s="9">
        <f t="shared" si="16"/>
        <v>4.154877140729709E-2</v>
      </c>
      <c r="AV57" s="9">
        <f t="shared" ref="AV57:AW57" si="17">AV56/AV55</f>
        <v>1.3877670900947206E-2</v>
      </c>
      <c r="AW57" s="9">
        <f t="shared" si="17"/>
        <v>-3.4406805407868751E-2</v>
      </c>
      <c r="AZ57" s="18"/>
    </row>
    <row r="58" spans="1:55">
      <c r="B58" s="14" t="s">
        <v>2</v>
      </c>
      <c r="C58" s="10">
        <f t="shared" ref="C58:AM58" si="18">(C7+C10+C13+C16+C19+C22+C25+C28+C31+C34+C37+C40+C43+C46+C49+C52)/16</f>
        <v>27.212499999999999</v>
      </c>
      <c r="D58" s="10">
        <f t="shared" si="18"/>
        <v>27.212499999999999</v>
      </c>
      <c r="E58" s="10">
        <f t="shared" si="18"/>
        <v>32.774999999999991</v>
      </c>
      <c r="F58" s="10">
        <f t="shared" si="18"/>
        <v>32.774999999999991</v>
      </c>
      <c r="G58" s="10">
        <f t="shared" si="18"/>
        <v>38.712499999999999</v>
      </c>
      <c r="H58" s="10">
        <f t="shared" si="18"/>
        <v>52.081250000000011</v>
      </c>
      <c r="I58" s="10">
        <f t="shared" si="18"/>
        <v>65.768750000000011</v>
      </c>
      <c r="J58" s="10">
        <f t="shared" si="18"/>
        <v>65.787500000000009</v>
      </c>
      <c r="K58" s="10">
        <f t="shared" si="18"/>
        <v>89.268749999999997</v>
      </c>
      <c r="L58" s="10">
        <f t="shared" si="18"/>
        <v>95.675000000000026</v>
      </c>
      <c r="M58" s="10">
        <f t="shared" si="18"/>
        <v>101.69999999999999</v>
      </c>
      <c r="N58" s="10">
        <f t="shared" si="18"/>
        <v>99.78125</v>
      </c>
      <c r="O58" s="10">
        <f t="shared" si="18"/>
        <v>109.7</v>
      </c>
      <c r="P58" s="10">
        <f t="shared" si="18"/>
        <v>116.74375000000003</v>
      </c>
      <c r="Q58" s="10">
        <f t="shared" si="18"/>
        <v>112.77499999999999</v>
      </c>
      <c r="R58" s="10">
        <f t="shared" si="18"/>
        <v>117.11875000000001</v>
      </c>
      <c r="S58" s="10">
        <f t="shared" si="18"/>
        <v>127.41249999999999</v>
      </c>
      <c r="T58" s="10">
        <f t="shared" si="18"/>
        <v>136.25</v>
      </c>
      <c r="U58" s="10">
        <f t="shared" si="18"/>
        <v>146.99999999999997</v>
      </c>
      <c r="V58" s="10">
        <f t="shared" si="18"/>
        <v>144.55000000000001</v>
      </c>
      <c r="W58" s="10">
        <f t="shared" si="18"/>
        <v>141.625</v>
      </c>
      <c r="X58" s="10">
        <f t="shared" si="18"/>
        <v>137.01875000000004</v>
      </c>
      <c r="Y58" s="10">
        <f t="shared" si="18"/>
        <v>145.42499999999998</v>
      </c>
      <c r="Z58" s="10">
        <f t="shared" si="18"/>
        <v>154.94999999999999</v>
      </c>
      <c r="AA58" s="10">
        <f t="shared" si="18"/>
        <v>165.93749999999997</v>
      </c>
      <c r="AB58" s="10">
        <f t="shared" si="18"/>
        <v>175.08125000000001</v>
      </c>
      <c r="AC58" s="10">
        <f t="shared" si="18"/>
        <v>185.88124999999999</v>
      </c>
      <c r="AD58" s="10">
        <f t="shared" si="18"/>
        <v>195.76874999999998</v>
      </c>
      <c r="AE58" s="10">
        <f t="shared" si="18"/>
        <v>202.125</v>
      </c>
      <c r="AF58" s="10">
        <f t="shared" si="18"/>
        <v>206.27500000000001</v>
      </c>
      <c r="AG58" s="10">
        <f t="shared" si="18"/>
        <v>209.4</v>
      </c>
      <c r="AH58" s="10">
        <f t="shared" si="18"/>
        <v>209.20625000000001</v>
      </c>
      <c r="AI58" s="10">
        <f t="shared" si="18"/>
        <v>210.24375000000001</v>
      </c>
      <c r="AJ58" s="10">
        <f t="shared" si="18"/>
        <v>217.63749999999999</v>
      </c>
      <c r="AK58" s="10">
        <f t="shared" si="18"/>
        <v>221.25</v>
      </c>
      <c r="AL58" s="10">
        <f>(AL7+AL10+AL13+AL16+AL19+AL22+AL25+AL28+AL31+AL34+AL37+AL40+AL43+AL46+AL49+AL52)/16</f>
        <v>227.8125</v>
      </c>
      <c r="AM58" s="10">
        <f t="shared" si="18"/>
        <v>251.375</v>
      </c>
      <c r="AN58" s="10">
        <f t="shared" ref="AN58:AP60" si="19">(AN7+AN10+AN13+AN16+AN19+AN22+AN25+AN28+AN31+AN34+AN37+AN40+AN43+AN46+AN49+AN52)/16</f>
        <v>258.375</v>
      </c>
      <c r="AO58" s="10">
        <f t="shared" si="19"/>
        <v>271.1875</v>
      </c>
      <c r="AP58" s="10">
        <f t="shared" si="19"/>
        <v>267.625</v>
      </c>
      <c r="AQ58" s="10">
        <f t="shared" ref="AQ58" si="20">(AQ7+AQ10+AQ13+AQ16+AQ19+AQ22+AQ25+AQ28+AQ31+AQ34+AQ37+AQ40+AQ43+AQ46+AQ49+AQ52)/16</f>
        <v>269.3125</v>
      </c>
      <c r="AR58" s="10">
        <f t="shared" ref="AR58:AS58" si="21">(AR7+AR10+AR13+AR16+AR19+AR22+AR25+AR28+AR31+AR34+AR37+AR40+AR43+AR46+AR49+AR52)/16</f>
        <v>265.6875</v>
      </c>
      <c r="AS58" s="10">
        <f t="shared" si="21"/>
        <v>261.5625</v>
      </c>
      <c r="AT58" s="10">
        <f t="shared" ref="AT58:AU58" si="22">(AT7+AT10+AT13+AT16+AT19+AT22+AT25+AT28+AT31+AT34+AT37+AT40+AT43+AT46+AT49+AT52)/16</f>
        <v>271.875</v>
      </c>
      <c r="AU58" s="10">
        <f t="shared" si="22"/>
        <v>276.8125</v>
      </c>
      <c r="AV58" s="10">
        <f t="shared" ref="AV58:AW58" si="23">(AV7+AV10+AV13+AV16+AV19+AV22+AV25+AV28+AV31+AV34+AV37+AV40+AV43+AV46+AV49+AV52)/16</f>
        <v>274.25</v>
      </c>
      <c r="AW58" s="10">
        <f t="shared" si="23"/>
        <v>264.125</v>
      </c>
      <c r="AZ58" s="18"/>
    </row>
    <row r="59" spans="1:55">
      <c r="B59" s="13" t="s">
        <v>3</v>
      </c>
      <c r="C59" s="11">
        <f t="shared" ref="C59:AM59" si="24">(C8+C11+C14+C17+C20+C23+C26+C29+C32+C35+C38+C41+C44+C47+C50+C53)/16</f>
        <v>17.05</v>
      </c>
      <c r="D59" s="11">
        <f t="shared" si="24"/>
        <v>17.05</v>
      </c>
      <c r="E59" s="11">
        <f t="shared" si="24"/>
        <v>20.318749999999998</v>
      </c>
      <c r="F59" s="11">
        <f t="shared" si="24"/>
        <v>20.318749999999998</v>
      </c>
      <c r="G59" s="11">
        <f t="shared" si="24"/>
        <v>24.925000000000001</v>
      </c>
      <c r="H59" s="11">
        <f t="shared" si="24"/>
        <v>33.499999999999993</v>
      </c>
      <c r="I59" s="11">
        <f t="shared" si="24"/>
        <v>41.381250000000001</v>
      </c>
      <c r="J59" s="11">
        <f t="shared" si="24"/>
        <v>41.381250000000001</v>
      </c>
      <c r="K59" s="11">
        <f t="shared" si="24"/>
        <v>55.3125</v>
      </c>
      <c r="L59" s="11">
        <f t="shared" si="24"/>
        <v>59.793749999999996</v>
      </c>
      <c r="M59" s="11">
        <f t="shared" si="24"/>
        <v>63.725000000000001</v>
      </c>
      <c r="N59" s="11">
        <f t="shared" si="24"/>
        <v>63.468749999999993</v>
      </c>
      <c r="O59" s="11">
        <f t="shared" si="24"/>
        <v>73.056250000000006</v>
      </c>
      <c r="P59" s="11">
        <f t="shared" si="24"/>
        <v>79.012499999999989</v>
      </c>
      <c r="Q59" s="11">
        <f t="shared" si="24"/>
        <v>76.512500000000003</v>
      </c>
      <c r="R59" s="11">
        <f t="shared" si="24"/>
        <v>80.506249999999994</v>
      </c>
      <c r="S59" s="11">
        <f t="shared" si="24"/>
        <v>87.03125</v>
      </c>
      <c r="T59" s="11">
        <f t="shared" si="24"/>
        <v>91.600000000000009</v>
      </c>
      <c r="U59" s="11">
        <f t="shared" si="24"/>
        <v>97.125000000000014</v>
      </c>
      <c r="V59" s="11">
        <f t="shared" si="24"/>
        <v>95.681250000000006</v>
      </c>
      <c r="W59" s="11">
        <f t="shared" si="24"/>
        <v>96.337500000000006</v>
      </c>
      <c r="X59" s="11">
        <f t="shared" si="24"/>
        <v>93</v>
      </c>
      <c r="Y59" s="11">
        <f t="shared" si="24"/>
        <v>100.21249999999999</v>
      </c>
      <c r="Z59" s="11">
        <f t="shared" si="24"/>
        <v>106.60000000000001</v>
      </c>
      <c r="AA59" s="11">
        <f t="shared" si="24"/>
        <v>112.58750000000001</v>
      </c>
      <c r="AB59" s="11">
        <f t="shared" si="24"/>
        <v>118.94999999999999</v>
      </c>
      <c r="AC59" s="11">
        <f t="shared" si="24"/>
        <v>125.98125000000002</v>
      </c>
      <c r="AD59" s="11">
        <f t="shared" si="24"/>
        <v>131.31874999999999</v>
      </c>
      <c r="AE59" s="11">
        <f t="shared" si="24"/>
        <v>129.3125</v>
      </c>
      <c r="AF59" s="11">
        <f t="shared" si="24"/>
        <v>133.96250000000001</v>
      </c>
      <c r="AG59" s="11">
        <f t="shared" si="24"/>
        <v>135.30000000000001</v>
      </c>
      <c r="AH59" s="11">
        <f t="shared" si="24"/>
        <v>134.83124999999998</v>
      </c>
      <c r="AI59" s="11">
        <f t="shared" si="24"/>
        <v>136.91249999999999</v>
      </c>
      <c r="AJ59" s="11">
        <f t="shared" si="24"/>
        <v>141.88749999999999</v>
      </c>
      <c r="AK59" s="11">
        <f t="shared" si="24"/>
        <v>144.5</v>
      </c>
      <c r="AL59" s="11">
        <f>(AL8+AL11+AL14+AL17+AL20+AL23+AL26+AL29+AL32+AL35+AL38+AL41+AL44+AL47+AL50+AL53)/16</f>
        <v>147.6875</v>
      </c>
      <c r="AM59" s="11">
        <f t="shared" si="24"/>
        <v>194.625</v>
      </c>
      <c r="AN59" s="11">
        <f t="shared" si="19"/>
        <v>206.9375</v>
      </c>
      <c r="AO59" s="11">
        <f t="shared" si="19"/>
        <v>219.8125</v>
      </c>
      <c r="AP59" s="11">
        <f t="shared" si="19"/>
        <v>218.6875</v>
      </c>
      <c r="AQ59" s="11">
        <f t="shared" ref="AQ59" si="25">(AQ8+AQ11+AQ14+AQ17+AQ20+AQ23+AQ26+AQ29+AQ32+AQ35+AQ38+AQ41+AQ44+AQ47+AQ50+AQ53)/16</f>
        <v>219.75</v>
      </c>
      <c r="AR59" s="11">
        <f t="shared" ref="AR59:AS59" si="26">(AR8+AR11+AR14+AR17+AR20+AR23+AR26+AR29+AR32+AR35+AR38+AR41+AR44+AR47+AR50+AR53)/16</f>
        <v>222.875</v>
      </c>
      <c r="AS59" s="11">
        <f t="shared" si="26"/>
        <v>222.125</v>
      </c>
      <c r="AT59" s="11">
        <f t="shared" ref="AT59:AU59" si="27">(AT8+AT11+AT14+AT17+AT20+AT23+AT26+AT29+AT32+AT35+AT38+AT41+AT44+AT47+AT50+AT53)/16</f>
        <v>299.3125</v>
      </c>
      <c r="AU59" s="11">
        <f t="shared" si="27"/>
        <v>314.4375</v>
      </c>
      <c r="AV59" s="11">
        <f t="shared" ref="AV59:AW59" si="28">(AV8+AV11+AV14+AV17+AV20+AV23+AV26+AV29+AV32+AV35+AV38+AV41+AV44+AV47+AV50+AV53)/16</f>
        <v>319.3125</v>
      </c>
      <c r="AW59" s="11">
        <f t="shared" si="28"/>
        <v>308.5</v>
      </c>
      <c r="AZ59" s="18"/>
    </row>
    <row r="60" spans="1:55">
      <c r="B60" s="13" t="s">
        <v>4</v>
      </c>
      <c r="C60" s="11">
        <f t="shared" ref="C60:AM60" si="29">(C9+C12+C15+C18+C21+C24+C27+C30+C33+C36+C39+C42+C45+C48+C51+C54)/16</f>
        <v>7.6625000000000005</v>
      </c>
      <c r="D60" s="11">
        <f t="shared" si="29"/>
        <v>7.6625000000000005</v>
      </c>
      <c r="E60" s="11">
        <f t="shared" si="29"/>
        <v>8.7937500000000011</v>
      </c>
      <c r="F60" s="11">
        <f t="shared" si="29"/>
        <v>8.7937500000000011</v>
      </c>
      <c r="G60" s="11">
        <f t="shared" si="29"/>
        <v>11.612500000000001</v>
      </c>
      <c r="H60" s="11">
        <f t="shared" si="29"/>
        <v>15.61875</v>
      </c>
      <c r="I60" s="11">
        <f t="shared" si="29"/>
        <v>18.425000000000001</v>
      </c>
      <c r="J60" s="11">
        <f t="shared" si="29"/>
        <v>18.425000000000001</v>
      </c>
      <c r="K60" s="11">
        <f t="shared" si="29"/>
        <v>24.143750000000004</v>
      </c>
      <c r="L60" s="11">
        <f t="shared" si="29"/>
        <v>25.912499999999994</v>
      </c>
      <c r="M60" s="11">
        <f t="shared" si="29"/>
        <v>27.4</v>
      </c>
      <c r="N60" s="11">
        <f t="shared" si="29"/>
        <v>27.956249999999994</v>
      </c>
      <c r="O60" s="11">
        <f t="shared" si="29"/>
        <v>49.712499999999991</v>
      </c>
      <c r="P60" s="11">
        <f t="shared" si="29"/>
        <v>54.681250000000013</v>
      </c>
      <c r="Q60" s="11">
        <f t="shared" si="29"/>
        <v>52.812499999999993</v>
      </c>
      <c r="R60" s="11">
        <f t="shared" si="29"/>
        <v>57.431250000000006</v>
      </c>
      <c r="S60" s="11">
        <f t="shared" si="29"/>
        <v>61.943750000000009</v>
      </c>
      <c r="T60" s="11">
        <f t="shared" si="29"/>
        <v>63.412499999999994</v>
      </c>
      <c r="U60" s="11">
        <f t="shared" si="29"/>
        <v>65.868750000000006</v>
      </c>
      <c r="V60" s="11">
        <f t="shared" si="29"/>
        <v>65.400000000000006</v>
      </c>
      <c r="W60" s="11">
        <f t="shared" si="29"/>
        <v>68.900000000000006</v>
      </c>
      <c r="X60" s="11">
        <f t="shared" si="29"/>
        <v>66.362499999999997</v>
      </c>
      <c r="Y60" s="11">
        <f t="shared" si="29"/>
        <v>72.9375</v>
      </c>
      <c r="Z60" s="11">
        <f t="shared" si="29"/>
        <v>77.28125</v>
      </c>
      <c r="AA60" s="11">
        <f t="shared" si="29"/>
        <v>80.981250000000003</v>
      </c>
      <c r="AB60" s="11">
        <f t="shared" si="29"/>
        <v>84.712500000000006</v>
      </c>
      <c r="AC60" s="11">
        <f t="shared" si="29"/>
        <v>90.493749999999991</v>
      </c>
      <c r="AD60" s="11">
        <f t="shared" si="29"/>
        <v>94.5625</v>
      </c>
      <c r="AE60" s="11">
        <f t="shared" si="29"/>
        <v>92.543750000000003</v>
      </c>
      <c r="AF60" s="11">
        <f t="shared" si="29"/>
        <v>97.618750000000006</v>
      </c>
      <c r="AG60" s="11">
        <f t="shared" si="29"/>
        <v>96.581250000000026</v>
      </c>
      <c r="AH60" s="11">
        <f t="shared" si="29"/>
        <v>96.275000000000006</v>
      </c>
      <c r="AI60" s="11">
        <f t="shared" si="29"/>
        <v>99.468749999999986</v>
      </c>
      <c r="AJ60" s="11">
        <f t="shared" si="29"/>
        <v>103.98125</v>
      </c>
      <c r="AK60" s="11">
        <f t="shared" si="29"/>
        <v>107</v>
      </c>
      <c r="AL60" s="11">
        <f>(AL9+AL12+AL15+AL18+AL21+AL24+AL27+AL30+AL33+AL36+AL39+AL42+AL45+AL48+AL51+AL54)/16</f>
        <v>109.375</v>
      </c>
      <c r="AM60" s="11">
        <f t="shared" si="29"/>
        <v>150.8125</v>
      </c>
      <c r="AN60" s="11">
        <f t="shared" si="19"/>
        <v>163.4375</v>
      </c>
      <c r="AO60" s="11">
        <f t="shared" si="19"/>
        <v>173.1875</v>
      </c>
      <c r="AP60" s="11">
        <f t="shared" si="19"/>
        <v>172.0625</v>
      </c>
      <c r="AQ60" s="11">
        <f t="shared" ref="AQ60" si="30">(AQ9+AQ12+AQ15+AQ18+AQ21+AQ24+AQ27+AQ30+AQ33+AQ36+AQ39+AQ42+AQ45+AQ48+AQ51+AQ54)/16</f>
        <v>173.8125</v>
      </c>
      <c r="AR60" s="11">
        <f t="shared" ref="AR60:AS60" si="31">(AR9+AR12+AR15+AR18+AR21+AR24+AR27+AR30+AR33+AR36+AR39+AR42+AR45+AR48+AR51+AR54)/16</f>
        <v>181.9375</v>
      </c>
      <c r="AS60" s="11">
        <f t="shared" si="31"/>
        <v>184.875</v>
      </c>
      <c r="AT60" s="11">
        <f t="shared" ref="AT60:AU60" si="32">(AT9+AT12+AT15+AT18+AT21+AT24+AT27+AT30+AT33+AT36+AT39+AT42+AT45+AT48+AT51+AT54)/16</f>
        <v>233.3125</v>
      </c>
      <c r="AU60" s="11">
        <f t="shared" si="32"/>
        <v>248.125</v>
      </c>
      <c r="AV60" s="11">
        <f t="shared" ref="AV60:AW60" si="33">(AV9+AV12+AV15+AV18+AV21+AV24+AV27+AV30+AV33+AV36+AV39+AV42+AV45+AV48+AV51+AV54)/16</f>
        <v>257.625</v>
      </c>
      <c r="AW60" s="11">
        <f t="shared" si="33"/>
        <v>250.25</v>
      </c>
      <c r="AZ60" s="18"/>
    </row>
    <row r="61" spans="1:55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55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:55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55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3:31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3:31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3:31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3:31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3:31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3:31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3:31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3:31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3:31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3:31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3:31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3:31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3:31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3:31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3:31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3:31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3:31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3:31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3:31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3:31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3:31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3:31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3:31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3:31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3:31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3:31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3:31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3:31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3:31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3:31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3:31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3:31"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3:31"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3:31"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3:31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3:31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3:31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3:31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</sheetData>
  <mergeCells count="1">
    <mergeCell ref="A2:AU2"/>
  </mergeCells>
  <phoneticPr fontId="0" type="noConversion"/>
  <pageMargins left="0" right="0" top="0.5" bottom="0.25" header="0" footer="0"/>
  <pageSetup scale="51" orientation="landscape" r:id="rId1"/>
  <headerFooter alignWithMargins="0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TMWSMYT</dc:creator>
  <cp:lastModifiedBy>Bill Brunelle</cp:lastModifiedBy>
  <cp:lastPrinted>2011-05-11T16:25:48Z</cp:lastPrinted>
  <dcterms:created xsi:type="dcterms:W3CDTF">2003-09-09T14:55:14Z</dcterms:created>
  <dcterms:modified xsi:type="dcterms:W3CDTF">2019-07-22T17:17:30Z</dcterms:modified>
</cp:coreProperties>
</file>