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062151D2-CA08-4C94-A480-454669C89139}"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52" i="2" s="1"/>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19" i="2"/>
  <c r="F12" i="2" l="1"/>
  <c r="E12" i="2"/>
  <c r="G10" i="2"/>
  <c r="G14" i="2"/>
  <c r="G28" i="2"/>
  <c r="G27" i="2"/>
  <c r="G25" i="2"/>
  <c r="G24" i="2"/>
  <c r="G47" i="2"/>
  <c r="G53" i="2"/>
  <c r="G51"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<sst xmlns="http://schemas.openxmlformats.org/spreadsheetml/2006/main" count="370" uniqueCount="110">
  <si>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</si>
  <si>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</si>
  <si>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</si>
  <si>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</si>
  <si>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</si>
  <si>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</si>
  <si>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</si>
  <si>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</si>
  <si>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</si>
  <si>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</si>
  <si>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</si>
  <si>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</si>
  <si>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</si>
  <si>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</si>
  <si>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</si>
  <si>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</si>
  <si>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</si>
  <si>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</si>
  <si>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</si>
  <si>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</si>
  <si>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</si>
  <si>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</si>
  <si>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</si>
  <si>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</si>
  <si>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</si>
  <si>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</si>
  <si>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</si>
  <si>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</si>
  <si>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</si>
  <si>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</si>
  <si>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</si>
  <si>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</si>
  <si>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</si>
  <si>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</si>
  <si>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</si>
  <si>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</si>
  <si>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</si>
  <si>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</si>
  <si>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</si>
  <si>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</si>
  <si>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</si>
  <si>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</si>
  <si>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</si>
  <si>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</si>
  <si>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</si>
  <si>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</si>
  <si>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</si>
  <si>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</si>
  <si>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</si>
  <si>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</si>
  <si>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</si>
  <si>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</si>
  <si>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</si>
  <si>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</si>
  <si>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</si>
  <si>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</si>
  <si>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</si>
  <si>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</si>
  <si>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</si>
  <si>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</si>
  <si>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</si>
  <si>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</si>
  <si>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</si>
  <si>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</si>
  <si>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</si>
  <si>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</si>
  <si>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</si>
  <si>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</si>
  <si>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</si>
  <si>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</si>
  <si>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</si>
  <si>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</si>
  <si>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</si>
  <si>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</si>
  <si>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</si>
  <si>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</si>
  <si>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</si>
  <si>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</si>
  <si>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</si>
  <si>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</si>
  <si>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</si>
  <si>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</si>
  <si>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</si>
  <si>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</si>
  <si>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</si>
  <si>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</si>
  <si>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</si>
  <si>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</si>
  <si>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</si>
  <si>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</si>
  <si>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</si>
  <si>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</si>
  <si>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</si>
  <si>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</si>
  <si>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</si>
  <si>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</si>
  <si>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</si>
  <si>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</si>
  <si>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</si>
  <si>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</si>
  <si>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Anthem Health Plans of Maine, Inc.</t>
  </si>
  <si>
    <t>Leigh</t>
  </si>
  <si>
    <t>Barrett</t>
  </si>
  <si>
    <t>Leigh.Barrett@anthem.com</t>
  </si>
  <si>
    <t>X</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</si>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</sst>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52618</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9" t="s">
        <v>5</v>
      </c>
      <c r="K8" s="108" t="s">
        <v>102</v>
      </c>
      <c r="L8" s="109"/>
      <c r="M8" s="109"/>
      <c r="N8" s="110"/>
      <c r="P8" s="78"/>
      <c r="Q8" s="78"/>
      <c r="R8" s="78"/>
      <c r="S8" s="78"/>
    </row>
    <row r="9" spans="2:19" ht="19" thickBot="1" x14ac:dyDescent="0.5">
      <c r="B9" s="78" t="s">
        <v>91</v>
      </c>
      <c r="C9" s="78"/>
      <c r="D9" s="105" t="s">
        <v>103</v>
      </c>
      <c r="E9" s="106"/>
      <c r="F9" s="106"/>
      <c r="G9" s="106"/>
      <c r="H9" s="106"/>
      <c r="I9" s="107"/>
      <c r="J9" s="100" t="s">
        <v>6</v>
      </c>
      <c r="K9" s="111">
        <v>3174886816</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85" zoomScaleNormal="85" workbookViewId="0">
      <pane ySplit="4" topLeftCell="A5" activePane="bottomLeft" state="frozenSplit"/>
      <selection activeCell="C1" sqref="C1:G65536"/>
      <selection pane="bottomLeft" activeCell="A5" sqref="A5"/>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1531020</v>
      </c>
      <c r="D5" s="47">
        <f>'Area 1 Data'!D5+'Area 2 Data'!D5+'Area 3 Data'!D5+'Area 4 Data'!D5</f>
        <v>134276</v>
      </c>
      <c r="E5" s="47">
        <f>'Area 1 Data'!E5+'Area 2 Data'!E5+'Area 3 Data'!E5+'Area 4 Data'!E5</f>
        <v>321421.99999999994</v>
      </c>
      <c r="F5" s="47">
        <f>'Area 1 Data'!F5+'Area 2 Data'!F5+'Area 3 Data'!F5+'Area 4 Data'!F5</f>
        <v>429286</v>
      </c>
      <c r="G5" s="47">
        <f t="shared" ref="G5:G12" si="0">SUM(C5:F5)</f>
        <v>2416004</v>
      </c>
    </row>
    <row r="6" spans="1:8" ht="16" thickBot="1" x14ac:dyDescent="0.4">
      <c r="A6" s="15">
        <v>2</v>
      </c>
      <c r="B6" s="25" t="s">
        <v>19</v>
      </c>
      <c r="C6" s="47">
        <f>'Area 1 Data'!C6+'Area 2 Data'!C6+'Area 3 Data'!C6+'Area 4 Data'!C6</f>
        <v>63875.000000000007</v>
      </c>
      <c r="D6" s="47">
        <f>'Area 1 Data'!D6+'Area 2 Data'!D6+'Area 3 Data'!D6+'Area 4 Data'!D6</f>
        <v>7349</v>
      </c>
      <c r="E6" s="47">
        <f>'Area 1 Data'!E6+'Area 2 Data'!E6+'Area 3 Data'!E6+'Area 4 Data'!E6</f>
        <v>16407</v>
      </c>
      <c r="F6" s="47">
        <f>'Area 1 Data'!F6+'Area 2 Data'!F6+'Area 3 Data'!F6+'Area 4 Data'!F6</f>
        <v>0</v>
      </c>
      <c r="G6" s="48">
        <f t="shared" si="0"/>
        <v>87631</v>
      </c>
    </row>
    <row r="7" spans="1:8" ht="16" thickBot="1" x14ac:dyDescent="0.4">
      <c r="A7" s="15" t="s">
        <v>20</v>
      </c>
      <c r="B7" s="25" t="s">
        <v>21</v>
      </c>
      <c r="C7" s="4">
        <v>20</v>
      </c>
      <c r="D7" s="4">
        <v>253</v>
      </c>
      <c r="E7" s="4">
        <v>5504</v>
      </c>
      <c r="F7" s="4"/>
      <c r="G7" s="48">
        <f t="shared" si="0"/>
        <v>5777</v>
      </c>
    </row>
    <row r="8" spans="1:8" ht="16" thickBot="1" x14ac:dyDescent="0.4">
      <c r="A8" s="15" t="s">
        <v>22</v>
      </c>
      <c r="B8" s="25" t="s">
        <v>23</v>
      </c>
      <c r="C8" s="60">
        <v>0</v>
      </c>
      <c r="D8" s="4">
        <v>115</v>
      </c>
      <c r="E8" s="4"/>
      <c r="F8" s="60">
        <v>0</v>
      </c>
      <c r="G8" s="48">
        <f t="shared" si="0"/>
        <v>115</v>
      </c>
      <c r="H8" s="37"/>
    </row>
    <row r="9" spans="1:8" ht="16" thickBot="1" x14ac:dyDescent="0.4">
      <c r="A9" s="15">
        <v>3</v>
      </c>
      <c r="B9" s="25" t="s">
        <v>24</v>
      </c>
      <c r="C9" s="62">
        <f>'Area 1 Data'!C7+'Area 2 Data'!C7+'Area 3 Data'!C7+'Area 4 Data'!C7</f>
        <v>49619</v>
      </c>
      <c r="D9" s="62">
        <f>'Area 1 Data'!D7+'Area 2 Data'!D7+'Area 3 Data'!D7+'Area 4 Data'!D7</f>
        <v>5174</v>
      </c>
      <c r="E9" s="62">
        <f>'Area 1 Data'!E7+'Area 2 Data'!E7+'Area 3 Data'!E7+'Area 4 Data'!E7</f>
        <v>7010</v>
      </c>
      <c r="F9" s="62">
        <f>'Area 1 Data'!F7+'Area 2 Data'!F7+'Area 3 Data'!F7+'Area 4 Data'!F7</f>
        <v>6608</v>
      </c>
      <c r="G9" s="48">
        <f t="shared" si="0"/>
        <v>68411</v>
      </c>
    </row>
    <row r="10" spans="1:8" ht="16" thickBot="1" x14ac:dyDescent="0.4">
      <c r="A10" s="15">
        <v>4</v>
      </c>
      <c r="B10" s="25" t="s">
        <v>25</v>
      </c>
      <c r="C10" s="62">
        <f>'Area 1 Data'!C8+'Area 2 Data'!C8+'Area 3 Data'!C8+'Area 4 Data'!C8</f>
        <v>19743</v>
      </c>
      <c r="D10" s="62">
        <f>'Area 1 Data'!D8+'Area 2 Data'!D8+'Area 3 Data'!D8+'Area 4 Data'!D8</f>
        <v>3220</v>
      </c>
      <c r="E10" s="62">
        <f>'Area 1 Data'!E8+'Area 2 Data'!E8+'Area 3 Data'!E8+'Area 4 Data'!E8</f>
        <v>9086</v>
      </c>
      <c r="F10" s="62">
        <f>'Area 1 Data'!F8+'Area 2 Data'!F8+'Area 3 Data'!F8+'Area 4 Data'!F8</f>
        <v>11039</v>
      </c>
      <c r="G10" s="48">
        <f t="shared" si="0"/>
        <v>43088</v>
      </c>
    </row>
    <row r="11" spans="1:8" ht="16" thickBot="1" x14ac:dyDescent="0.4">
      <c r="A11" s="15">
        <v>5</v>
      </c>
      <c r="B11" s="25" t="s">
        <v>26</v>
      </c>
      <c r="C11" s="62">
        <f>'Area 1 Data'!C9+'Area 2 Data'!C9+'Area 3 Data'!C9+'Area 4 Data'!C9</f>
        <v>54369</v>
      </c>
      <c r="D11" s="62">
        <f>'Area 1 Data'!D9+'Area 2 Data'!D9+'Area 3 Data'!D9+'Area 4 Data'!D9</f>
        <v>3550</v>
      </c>
      <c r="E11" s="62">
        <f>'Area 1 Data'!E9+'Area 2 Data'!E9+'Area 3 Data'!E9+'Area 4 Data'!E9</f>
        <v>9166</v>
      </c>
      <c r="F11" s="62">
        <f>'Area 1 Data'!F9+'Area 2 Data'!F9+'Area 3 Data'!F9+'Area 4 Data'!F9</f>
        <v>18630</v>
      </c>
      <c r="G11" s="48">
        <f t="shared" si="0"/>
        <v>85715</v>
      </c>
    </row>
    <row r="12" spans="1:8" ht="16" thickBot="1" x14ac:dyDescent="0.4">
      <c r="A12" s="1" t="s">
        <v>27</v>
      </c>
      <c r="B12" s="25" t="s">
        <v>28</v>
      </c>
      <c r="C12" s="48">
        <f>SUM(C9:C11)</f>
        <v>123731</v>
      </c>
      <c r="D12" s="48">
        <f>SUM(D9:D11)</f>
        <v>11944</v>
      </c>
      <c r="E12" s="48">
        <f>SUM(E9:E11)</f>
        <v>25262</v>
      </c>
      <c r="F12" s="48">
        <f>SUM(F9:F11)</f>
        <v>36277</v>
      </c>
      <c r="G12" s="48">
        <f t="shared" si="0"/>
        <v>197214</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848474212.19799995</v>
      </c>
      <c r="D14" s="63">
        <f>'Area 1 Data'!D11+'Area 2 Data'!D11+'Area 3 Data'!D11+'Area 4 Data'!D11</f>
        <v>77645035.654000014</v>
      </c>
      <c r="E14" s="63">
        <f>'Area 1 Data'!E11+'Area 2 Data'!E11+'Area 3 Data'!E11+'Area 4 Data'!E11</f>
        <v>150416532</v>
      </c>
      <c r="F14" s="63">
        <f>'Area 1 Data'!F11+'Area 2 Data'!F11+'Area 3 Data'!F11+'Area 4 Data'!F11</f>
        <v>13386333.26</v>
      </c>
      <c r="G14" s="54">
        <f t="shared" ref="G14:G21" si="1">SUM(C14:F14)</f>
        <v>1089922113.112</v>
      </c>
    </row>
    <row r="15" spans="1:8" ht="16" thickBot="1" x14ac:dyDescent="0.4">
      <c r="A15" s="15">
        <v>7</v>
      </c>
      <c r="B15" s="25" t="s">
        <v>31</v>
      </c>
      <c r="C15" s="63">
        <f>'Area 1 Data'!C12+'Area 2 Data'!C12+'Area 3 Data'!C12+'Area 4 Data'!C12</f>
        <v>815763199.45299983</v>
      </c>
      <c r="D15" s="63">
        <f>'Area 1 Data'!D12+'Area 2 Data'!D12+'Area 3 Data'!D12+'Area 4 Data'!D12</f>
        <v>75580862.590000004</v>
      </c>
      <c r="E15" s="63">
        <f>'Area 1 Data'!E12+'Area 2 Data'!E12+'Area 3 Data'!E12+'Area 4 Data'!E12</f>
        <v>144104938.69999999</v>
      </c>
      <c r="F15" s="63">
        <f>'Area 1 Data'!F12+'Area 2 Data'!F12+'Area 3 Data'!F12+'Area 4 Data'!F12</f>
        <v>13386333.26</v>
      </c>
      <c r="G15" s="54">
        <f t="shared" si="1"/>
        <v>1048835334.0029998</v>
      </c>
    </row>
    <row r="16" spans="1:8" ht="16" thickBot="1" x14ac:dyDescent="0.4">
      <c r="A16" s="15">
        <v>8</v>
      </c>
      <c r="B16" s="25" t="s">
        <v>32</v>
      </c>
      <c r="C16" s="51">
        <v>848474212</v>
      </c>
      <c r="D16" s="51">
        <v>77645036</v>
      </c>
      <c r="E16" s="51">
        <v>137411956</v>
      </c>
      <c r="F16" s="51">
        <v>13386333</v>
      </c>
      <c r="G16" s="54">
        <f t="shared" si="1"/>
        <v>1076917537</v>
      </c>
    </row>
    <row r="17" spans="1:7" ht="16" thickBot="1" x14ac:dyDescent="0.4">
      <c r="A17" s="15">
        <v>9</v>
      </c>
      <c r="B17" s="25" t="s">
        <v>33</v>
      </c>
      <c r="C17" s="51">
        <v>-32711013</v>
      </c>
      <c r="D17" s="51">
        <v>-2064173</v>
      </c>
      <c r="E17" s="51">
        <v>-6311593</v>
      </c>
      <c r="F17" s="51">
        <v>0</v>
      </c>
      <c r="G17" s="54">
        <f t="shared" si="1"/>
        <v>-41086779</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v>0</v>
      </c>
      <c r="D20" s="51">
        <v>0</v>
      </c>
      <c r="E20" s="51">
        <v>0</v>
      </c>
      <c r="F20" s="51">
        <v>0</v>
      </c>
      <c r="G20" s="54">
        <f t="shared" si="1"/>
        <v>0</v>
      </c>
    </row>
    <row r="21" spans="1:7" ht="16" thickBot="1" x14ac:dyDescent="0.4">
      <c r="A21" s="1">
        <v>14</v>
      </c>
      <c r="B21" s="25" t="s">
        <v>37</v>
      </c>
      <c r="C21" s="54">
        <f>SUM(C16:C20)</f>
        <v>815763199</v>
      </c>
      <c r="D21" s="54">
        <f>SUM(D16:D20)</f>
        <v>75580863</v>
      </c>
      <c r="E21" s="54">
        <f>SUM(E16:E20)</f>
        <v>131100363</v>
      </c>
      <c r="F21" s="54">
        <f>SUM(F16:F20)</f>
        <v>13386333</v>
      </c>
      <c r="G21" s="54">
        <f t="shared" si="1"/>
        <v>1035830758</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58309174.836702555</v>
      </c>
      <c r="D23" s="68">
        <f>'Area 1 Data'!D16+'Area 2 Data'!D16+'Area 3 Data'!D16+'Area 4 Data'!D16</f>
        <v>9807633.2432974577</v>
      </c>
      <c r="E23" s="68">
        <f>'Area 1 Data'!E16+'Area 2 Data'!E16+'Area 3 Data'!E16+'Area 4 Data'!E16</f>
        <v>19253450.800000001</v>
      </c>
      <c r="F23" s="69">
        <v>0</v>
      </c>
      <c r="G23" s="54">
        <f>'Area 1 Data'!G16+'Area 2 Data'!G16+'Area 3 Data'!G16+'Area 4 Data'!G16</f>
        <v>87370258.879999995</v>
      </c>
    </row>
    <row r="24" spans="1:7" ht="16" thickBot="1" x14ac:dyDescent="0.4">
      <c r="A24" s="15">
        <v>16</v>
      </c>
      <c r="B24" s="25" t="s">
        <v>40</v>
      </c>
      <c r="C24" s="68">
        <f>'Area 1 Data'!C17+'Area 2 Data'!C17+'Area 3 Data'!C17+'Area 4 Data'!C17</f>
        <v>128615243.27454902</v>
      </c>
      <c r="D24" s="68">
        <f>'Area 1 Data'!D17+'Area 2 Data'!D17+'Area 3 Data'!D17+'Area 4 Data'!D17</f>
        <v>13252241.825450981</v>
      </c>
      <c r="E24" s="68">
        <f>'Area 1 Data'!E17+'Area 2 Data'!E17+'Area 3 Data'!E17+'Area 4 Data'!E17</f>
        <v>27193249.669999987</v>
      </c>
      <c r="F24" s="65">
        <v>0</v>
      </c>
      <c r="G24" s="54">
        <f>'Area 1 Data'!G17+'Area 2 Data'!G17+'Area 3 Data'!G17+'Area 4 Data'!G17</f>
        <v>169060734.76999998</v>
      </c>
    </row>
    <row r="25" spans="1:7" ht="16" thickBot="1" x14ac:dyDescent="0.4">
      <c r="A25" s="15">
        <v>17</v>
      </c>
      <c r="B25" s="25" t="s">
        <v>41</v>
      </c>
      <c r="C25" s="68">
        <f>'Area 1 Data'!C18+'Area 2 Data'!C18+'Area 3 Data'!C18+'Area 4 Data'!C18</f>
        <v>255652556.1437484</v>
      </c>
      <c r="D25" s="68">
        <f>'Area 1 Data'!D18+'Area 2 Data'!D18+'Area 3 Data'!D18+'Area 4 Data'!D18</f>
        <v>9150055.8812515624</v>
      </c>
      <c r="E25" s="68">
        <f>'Area 1 Data'!E18+'Area 2 Data'!E18+'Area 3 Data'!E18+'Area 4 Data'!E18</f>
        <v>31251032.200000018</v>
      </c>
      <c r="F25" s="65">
        <v>0</v>
      </c>
      <c r="G25" s="54">
        <f>'Area 1 Data'!G18+'Area 2 Data'!G18+'Area 3 Data'!G18+'Area 4 Data'!G18</f>
        <v>296053644.22499996</v>
      </c>
    </row>
    <row r="26" spans="1:7" ht="16" thickBot="1" x14ac:dyDescent="0.4">
      <c r="A26" s="15">
        <v>18</v>
      </c>
      <c r="B26" s="25" t="s">
        <v>42</v>
      </c>
      <c r="C26" s="68">
        <f>'Area 1 Data'!C19+'Area 2 Data'!C19+'Area 3 Data'!C19+'Area 4 Data'!C19</f>
        <v>57085451.019999981</v>
      </c>
      <c r="D26" s="68">
        <f>'Area 1 Data'!D19+'Area 2 Data'!D19+'Area 3 Data'!D19+'Area 4 Data'!D19</f>
        <v>2107853.5999999996</v>
      </c>
      <c r="E26" s="68">
        <f>'Area 1 Data'!E19+'Area 2 Data'!E19+'Area 3 Data'!E19+'Area 4 Data'!E19</f>
        <v>3413015.7299999995</v>
      </c>
      <c r="F26" s="65">
        <v>0</v>
      </c>
      <c r="G26" s="54">
        <f>'Area 1 Data'!G19+'Area 2 Data'!G19+'Area 3 Data'!G19+'Area 4 Data'!G19</f>
        <v>62606320.349999979</v>
      </c>
    </row>
    <row r="27" spans="1:7" ht="16" thickBot="1" x14ac:dyDescent="0.4">
      <c r="A27" s="15">
        <v>19</v>
      </c>
      <c r="B27" s="25" t="s">
        <v>43</v>
      </c>
      <c r="C27" s="68">
        <f>'Area 1 Data'!C20+'Area 2 Data'!C20+'Area 3 Data'!C20+'Area 4 Data'!C20</f>
        <v>4352347.9000000004</v>
      </c>
      <c r="D27" s="68">
        <f>'Area 1 Data'!D20+'Area 2 Data'!D20+'Area 3 Data'!D20+'Area 4 Data'!D20</f>
        <v>391311.00000000006</v>
      </c>
      <c r="E27" s="68">
        <f>'Area 1 Data'!E20+'Area 2 Data'!E20+'Area 3 Data'!E20+'Area 4 Data'!E20</f>
        <v>2231545.83</v>
      </c>
      <c r="F27" s="65">
        <v>0</v>
      </c>
      <c r="G27" s="54">
        <f>'Area 1 Data'!G20+'Area 2 Data'!G20+'Area 3 Data'!G20+'Area 4 Data'!G20</f>
        <v>6975204.7299999995</v>
      </c>
    </row>
    <row r="28" spans="1:7" ht="16" thickBot="1" x14ac:dyDescent="0.4">
      <c r="A28" s="15">
        <v>20</v>
      </c>
      <c r="B28" s="25" t="s">
        <v>44</v>
      </c>
      <c r="C28" s="68">
        <f>'Area 1 Data'!C21+'Area 2 Data'!C21+'Area 3 Data'!C21+'Area 4 Data'!C21</f>
        <v>47868419.099999987</v>
      </c>
      <c r="D28" s="68">
        <f>'Area 1 Data'!D21+'Area 2 Data'!D21+'Area 3 Data'!D21+'Area 4 Data'!D21</f>
        <v>4740683.99</v>
      </c>
      <c r="E28" s="68">
        <f>'Area 1 Data'!E21+'Area 2 Data'!E21+'Area 3 Data'!E21+'Area 4 Data'!E21</f>
        <v>5384907.8300000001</v>
      </c>
      <c r="F28" s="65">
        <v>0</v>
      </c>
      <c r="G28" s="54">
        <f>'Area 1 Data'!G21+'Area 2 Data'!G21+'Area 3 Data'!G21+'Area 4 Data'!G21</f>
        <v>57994010.919999979</v>
      </c>
    </row>
    <row r="29" spans="1:7" ht="16" thickBot="1" x14ac:dyDescent="0.4">
      <c r="A29" s="15">
        <v>21</v>
      </c>
      <c r="B29" s="25" t="s">
        <v>45</v>
      </c>
      <c r="C29" s="68">
        <f>'Area 1 Data'!C22+'Area 2 Data'!C22+'Area 3 Data'!C22+'Area 4 Data'!C22</f>
        <v>146181218.87900001</v>
      </c>
      <c r="D29" s="68">
        <f>'Area 1 Data'!D22+'Area 2 Data'!D22+'Area 3 Data'!D22+'Area 4 Data'!D22</f>
        <v>11332145.016000001</v>
      </c>
      <c r="E29" s="68">
        <f>'Area 1 Data'!E22+'Area 2 Data'!E22+'Area 3 Data'!E22+'Area 4 Data'!E22</f>
        <v>18183170.495000001</v>
      </c>
      <c r="F29" s="65">
        <v>0</v>
      </c>
      <c r="G29" s="54">
        <f>'Area 1 Data'!G22+'Area 2 Data'!G22+'Area 3 Data'!G22+'Area 4 Data'!G22</f>
        <v>175696534.39000002</v>
      </c>
    </row>
    <row r="30" spans="1:7" ht="16" thickBot="1" x14ac:dyDescent="0.4">
      <c r="A30" s="15">
        <v>22</v>
      </c>
      <c r="B30" s="25" t="s">
        <v>46</v>
      </c>
      <c r="C30" s="51">
        <v>0</v>
      </c>
      <c r="D30" s="51">
        <v>0</v>
      </c>
      <c r="E30" s="51">
        <v>0</v>
      </c>
      <c r="F30" s="65">
        <v>0</v>
      </c>
      <c r="G30" s="54">
        <f t="shared" ref="G30:G48" si="2">SUM(C30:F30)</f>
        <v>0</v>
      </c>
    </row>
    <row r="31" spans="1:7" ht="16" thickBot="1" x14ac:dyDescent="0.4">
      <c r="A31" s="15">
        <v>23</v>
      </c>
      <c r="B31" s="25" t="s">
        <v>47</v>
      </c>
      <c r="C31" s="51">
        <v>6706939</v>
      </c>
      <c r="D31" s="51">
        <v>520820</v>
      </c>
      <c r="E31" s="51">
        <v>1663998</v>
      </c>
      <c r="F31" s="65">
        <v>0</v>
      </c>
      <c r="G31" s="54">
        <f t="shared" si="2"/>
        <v>8891757</v>
      </c>
    </row>
    <row r="32" spans="1:7" ht="16" thickBot="1" x14ac:dyDescent="0.4">
      <c r="A32" s="15">
        <v>24</v>
      </c>
      <c r="B32" s="25" t="s">
        <v>48</v>
      </c>
      <c r="C32" s="51">
        <v>0</v>
      </c>
      <c r="D32" s="51">
        <v>0</v>
      </c>
      <c r="E32" s="51">
        <v>18932501</v>
      </c>
      <c r="F32" s="51">
        <v>0</v>
      </c>
      <c r="G32" s="54">
        <f t="shared" si="2"/>
        <v>18932501</v>
      </c>
    </row>
    <row r="33" spans="1:7" ht="16" thickBot="1" x14ac:dyDescent="0.4">
      <c r="A33" s="15">
        <v>25</v>
      </c>
      <c r="B33" s="25" t="s">
        <v>77</v>
      </c>
      <c r="C33" s="54">
        <f>SUM(C23:C31)-C32</f>
        <v>704771350.15400004</v>
      </c>
      <c r="D33" s="54">
        <f>SUM(D23:D31)-D32</f>
        <v>51302744.556000002</v>
      </c>
      <c r="E33" s="54">
        <f>SUM(E23:E31)-E32</f>
        <v>89641869.555000007</v>
      </c>
      <c r="F33" s="51">
        <v>8938031</v>
      </c>
      <c r="G33" s="54">
        <f t="shared" si="2"/>
        <v>854653995.2650001</v>
      </c>
    </row>
    <row r="34" spans="1:7" ht="16" thickBot="1" x14ac:dyDescent="0.4">
      <c r="A34" s="15">
        <v>26</v>
      </c>
      <c r="B34" s="25" t="s">
        <v>49</v>
      </c>
      <c r="C34" s="51">
        <v>0</v>
      </c>
      <c r="D34" s="51">
        <v>0</v>
      </c>
      <c r="E34" s="51">
        <v>0</v>
      </c>
      <c r="F34" s="51">
        <v>0</v>
      </c>
      <c r="G34" s="54">
        <f t="shared" si="2"/>
        <v>0</v>
      </c>
    </row>
    <row r="35" spans="1:7" ht="16" thickBot="1" x14ac:dyDescent="0.4">
      <c r="A35" s="15">
        <v>27</v>
      </c>
      <c r="B35" s="25" t="s">
        <v>50</v>
      </c>
      <c r="C35" s="51">
        <v>12833915.745068884</v>
      </c>
      <c r="D35" s="51">
        <v>1822985.3239596288</v>
      </c>
      <c r="E35" s="51">
        <v>3342778.8841163726</v>
      </c>
      <c r="F35" s="51">
        <v>188459.17489998194</v>
      </c>
      <c r="G35" s="54">
        <f t="shared" si="2"/>
        <v>18188139.128044866</v>
      </c>
    </row>
    <row r="36" spans="1:7" ht="16" thickBot="1" x14ac:dyDescent="0.4">
      <c r="A36" s="15">
        <v>28</v>
      </c>
      <c r="B36" s="25" t="s">
        <v>51</v>
      </c>
      <c r="C36" s="51">
        <v>13153857.294931114</v>
      </c>
      <c r="D36" s="51">
        <v>1868431.2160403712</v>
      </c>
      <c r="E36" s="51">
        <v>3426112.2858836274</v>
      </c>
      <c r="F36" s="51">
        <v>193157.34510001808</v>
      </c>
      <c r="G36" s="54">
        <f t="shared" si="2"/>
        <v>18641558.14195513</v>
      </c>
    </row>
    <row r="37" spans="1:7" ht="16" thickBot="1" x14ac:dyDescent="0.4">
      <c r="A37" s="15">
        <v>29</v>
      </c>
      <c r="B37" s="25" t="s">
        <v>52</v>
      </c>
      <c r="C37" s="51">
        <v>17455599.530057769</v>
      </c>
      <c r="D37" s="51">
        <v>1785387.2258385373</v>
      </c>
      <c r="E37" s="51">
        <v>3397834.0606226847</v>
      </c>
      <c r="F37" s="51">
        <v>-170270.7809467465</v>
      </c>
      <c r="G37" s="54">
        <f t="shared" si="2"/>
        <v>22468550.035572246</v>
      </c>
    </row>
    <row r="38" spans="1:7" ht="16" thickBot="1" x14ac:dyDescent="0.4">
      <c r="A38" s="15">
        <v>30</v>
      </c>
      <c r="B38" s="25" t="s">
        <v>53</v>
      </c>
      <c r="C38" s="51">
        <v>4002889.9079999998</v>
      </c>
      <c r="D38" s="51">
        <v>2749072.6119999993</v>
      </c>
      <c r="E38" s="51">
        <v>946609.09</v>
      </c>
      <c r="F38" s="51"/>
      <c r="G38" s="54">
        <f t="shared" si="2"/>
        <v>7698571.6099999994</v>
      </c>
    </row>
    <row r="39" spans="1:7" ht="16" thickBot="1" x14ac:dyDescent="0.4">
      <c r="A39" s="15">
        <v>31</v>
      </c>
      <c r="B39" s="25" t="s">
        <v>54</v>
      </c>
      <c r="C39" s="51">
        <v>1561953.3520690284</v>
      </c>
      <c r="D39" s="51">
        <v>159759.1396008899</v>
      </c>
      <c r="E39" s="51">
        <v>304043.31238380307</v>
      </c>
      <c r="F39" s="51">
        <v>-15236.086082361091</v>
      </c>
      <c r="G39" s="54">
        <f t="shared" si="2"/>
        <v>2010519.7179713603</v>
      </c>
    </row>
    <row r="40" spans="1:7" ht="16" thickBot="1" x14ac:dyDescent="0.4">
      <c r="A40" s="15">
        <v>32</v>
      </c>
      <c r="B40" s="25" t="s">
        <v>55</v>
      </c>
      <c r="C40" s="51">
        <v>10955826.500782069</v>
      </c>
      <c r="D40" s="51">
        <v>1120579.825935941</v>
      </c>
      <c r="E40" s="51">
        <v>2132615.404158894</v>
      </c>
      <c r="F40" s="51">
        <v>-106868.69454085431</v>
      </c>
      <c r="G40" s="54">
        <f t="shared" si="2"/>
        <v>14102153.036336049</v>
      </c>
    </row>
    <row r="41" spans="1:7" ht="16" thickBot="1" x14ac:dyDescent="0.4">
      <c r="A41" s="14">
        <v>33</v>
      </c>
      <c r="B41" s="25" t="s">
        <v>56</v>
      </c>
      <c r="C41" s="51">
        <v>14859516.340000002</v>
      </c>
      <c r="D41" s="51">
        <v>1409177.6300000001</v>
      </c>
      <c r="E41" s="51">
        <v>2550010.7199999997</v>
      </c>
      <c r="F41" s="51"/>
      <c r="G41" s="54">
        <f t="shared" si="2"/>
        <v>18818704.690000001</v>
      </c>
    </row>
    <row r="42" spans="1:7" ht="16" thickBot="1" x14ac:dyDescent="0.4">
      <c r="A42" s="15" t="s">
        <v>57</v>
      </c>
      <c r="B42" s="25" t="s">
        <v>58</v>
      </c>
      <c r="C42" s="51">
        <v>0</v>
      </c>
      <c r="D42" s="51"/>
      <c r="E42" s="51">
        <v>4910830.5200000005</v>
      </c>
      <c r="F42" s="51"/>
      <c r="G42" s="54">
        <f t="shared" si="2"/>
        <v>4910830.5200000005</v>
      </c>
    </row>
    <row r="43" spans="1:7" ht="16" thickBot="1" x14ac:dyDescent="0.4">
      <c r="A43" s="15" t="s">
        <v>97</v>
      </c>
      <c r="B43" s="25" t="s">
        <v>98</v>
      </c>
      <c r="C43" s="51">
        <v>3692516</v>
      </c>
      <c r="D43" s="51">
        <v>575424</v>
      </c>
      <c r="E43" s="51"/>
      <c r="F43" s="51"/>
      <c r="G43" s="54">
        <f t="shared" si="2"/>
        <v>4267940</v>
      </c>
    </row>
    <row r="44" spans="1:7" ht="16" thickBot="1" x14ac:dyDescent="0.4">
      <c r="A44" s="15">
        <v>34</v>
      </c>
      <c r="B44" s="25" t="s">
        <v>59</v>
      </c>
      <c r="C44" s="51">
        <v>42692.026477436841</v>
      </c>
      <c r="D44" s="51">
        <v>4366.6101864175898</v>
      </c>
      <c r="E44" s="51">
        <v>8310.251471583817</v>
      </c>
      <c r="F44" s="51">
        <v>-416.43970325940973</v>
      </c>
      <c r="G44" s="54">
        <f t="shared" si="2"/>
        <v>54952.448432178833</v>
      </c>
    </row>
    <row r="45" spans="1:7" ht="16" thickBot="1" x14ac:dyDescent="0.4">
      <c r="A45" s="15">
        <v>35</v>
      </c>
      <c r="B45" s="25" t="s">
        <v>60</v>
      </c>
      <c r="C45" s="51">
        <v>43020.88518308023</v>
      </c>
      <c r="D45" s="51">
        <v>7644.8592740795302</v>
      </c>
      <c r="E45" s="51">
        <v>14018.255542840243</v>
      </c>
      <c r="F45" s="51"/>
      <c r="G45" s="54">
        <f t="shared" si="2"/>
        <v>64684</v>
      </c>
    </row>
    <row r="46" spans="1:7" ht="16" thickBot="1" x14ac:dyDescent="0.4">
      <c r="A46" s="15">
        <v>36</v>
      </c>
      <c r="B46" s="25" t="s">
        <v>61</v>
      </c>
      <c r="C46" s="51">
        <v>8360340.2882550256</v>
      </c>
      <c r="D46" s="51">
        <v>855109.25755435217</v>
      </c>
      <c r="E46" s="51">
        <v>1627388.9041114468</v>
      </c>
      <c r="F46" s="51">
        <v>-81551.004158321201</v>
      </c>
      <c r="G46" s="54">
        <f t="shared" si="2"/>
        <v>10761287.445762502</v>
      </c>
    </row>
    <row r="47" spans="1:7" ht="16" thickBot="1" x14ac:dyDescent="0.4">
      <c r="A47" s="15">
        <v>37</v>
      </c>
      <c r="B47" s="25" t="s">
        <v>62</v>
      </c>
      <c r="C47" s="54">
        <f>SUM(C35:C46)</f>
        <v>86962127.870824412</v>
      </c>
      <c r="D47" s="54">
        <f>SUM(D35:D46)</f>
        <v>12357937.70039022</v>
      </c>
      <c r="E47" s="54">
        <f>SUM(E35:E46)</f>
        <v>22660551.688291252</v>
      </c>
      <c r="F47" s="54">
        <f>SUM(F35:F46)</f>
        <v>7273.5145684575109</v>
      </c>
      <c r="G47" s="54">
        <f t="shared" si="2"/>
        <v>121987890.77407435</v>
      </c>
    </row>
    <row r="48" spans="1:7" ht="16" thickBot="1" x14ac:dyDescent="0.4">
      <c r="A48" s="1">
        <v>38</v>
      </c>
      <c r="B48" s="25" t="s">
        <v>63</v>
      </c>
      <c r="C48" s="54">
        <f>C21-C33-C34-C47</f>
        <v>24029720.975175545</v>
      </c>
      <c r="D48" s="54">
        <f>D21-D33-D34-D47</f>
        <v>11920180.743609779</v>
      </c>
      <c r="E48" s="54">
        <f>E21-E33-E34-E47</f>
        <v>18797941.756708741</v>
      </c>
      <c r="F48" s="54">
        <f>F21-F33-F34-F47</f>
        <v>4441028.4854315426</v>
      </c>
      <c r="G48" s="54">
        <f t="shared" si="2"/>
        <v>59188871.960925609</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30998</v>
      </c>
      <c r="D50" s="57">
        <f>'Area 1 Data'!D24+'Area 2 Data'!D24+'Area 3 Data'!D24+'Area 4 Data'!D24</f>
        <v>2262</v>
      </c>
      <c r="E50" s="57">
        <f>'Area 1 Data'!E24+'Area 2 Data'!E24+'Area 3 Data'!E24+'Area 4 Data'!E24</f>
        <v>5304</v>
      </c>
      <c r="F50" s="70">
        <v>0</v>
      </c>
      <c r="G50" s="47">
        <f>'Area 1 Data'!G24+'Area 2 Data'!G24+'Area 3 Data'!G24+'Area 4 Data'!G24</f>
        <v>38564</v>
      </c>
    </row>
    <row r="51" spans="1:7" ht="16" thickBot="1" x14ac:dyDescent="0.4">
      <c r="A51" s="14">
        <v>40</v>
      </c>
      <c r="B51" s="25" t="s">
        <v>66</v>
      </c>
      <c r="C51" s="58">
        <f>'Area 1 Data'!C25+'Area 2 Data'!C25+'Area 3 Data'!C25+'Area 4 Data'!C25</f>
        <v>634584.00000000012</v>
      </c>
      <c r="D51" s="58">
        <f>'Area 1 Data'!D25+'Area 2 Data'!D25+'Area 3 Data'!D25+'Area 4 Data'!D25</f>
        <v>76862</v>
      </c>
      <c r="E51" s="58">
        <f>'Area 1 Data'!E25+'Area 2 Data'!E25+'Area 3 Data'!E25+'Area 4 Data'!E25</f>
        <v>114573</v>
      </c>
      <c r="F51" s="71">
        <v>0</v>
      </c>
      <c r="G51" s="47">
        <f>'Area 1 Data'!G25+'Area 2 Data'!G25+'Area 3 Data'!G25+'Area 4 Data'!G25</f>
        <v>826019</v>
      </c>
    </row>
    <row r="52" spans="1:7" ht="16" thickBot="1" x14ac:dyDescent="0.4">
      <c r="A52" s="14">
        <v>41</v>
      </c>
      <c r="B52" s="25" t="s">
        <v>67</v>
      </c>
      <c r="C52" s="58">
        <f>'Area 1 Data'!C26+'Area 2 Data'!C26+'Area 3 Data'!C26+'Area 4 Data'!C26</f>
        <v>615837</v>
      </c>
      <c r="D52" s="58">
        <f>'Area 1 Data'!D26+'Area 2 Data'!D26+'Area 3 Data'!D26+'Area 4 Data'!D26</f>
        <v>77754</v>
      </c>
      <c r="E52" s="58">
        <f>'Area 1 Data'!E26+'Area 2 Data'!E26+'Area 3 Data'!E26+'Area 4 Data'!E26</f>
        <v>89018</v>
      </c>
      <c r="F52" s="71">
        <v>0</v>
      </c>
      <c r="G52" s="47">
        <f>'Area 1 Data'!G26+'Area 2 Data'!G26+'Area 3 Data'!G26+'Area 4 Data'!G26</f>
        <v>782609</v>
      </c>
    </row>
    <row r="53" spans="1:7" ht="16" thickBot="1" x14ac:dyDescent="0.4">
      <c r="A53" s="14">
        <v>42</v>
      </c>
      <c r="B53" s="25" t="s">
        <v>68</v>
      </c>
      <c r="C53" s="58">
        <f>'Area 1 Data'!C27+'Area 2 Data'!C27+'Area 3 Data'!C27+'Area 4 Data'!C27</f>
        <v>20810</v>
      </c>
      <c r="D53" s="58">
        <f>'Area 1 Data'!D27+'Area 2 Data'!D27+'Area 3 Data'!D27+'Area 4 Data'!D27</f>
        <v>1979</v>
      </c>
      <c r="E53" s="58">
        <f>'Area 1 Data'!E27+'Area 2 Data'!E27+'Area 3 Data'!E27+'Area 4 Data'!E27</f>
        <v>5238</v>
      </c>
      <c r="F53" s="71">
        <v>0</v>
      </c>
      <c r="G53" s="47">
        <f>'Area 1 Data'!G27+'Area 2 Data'!G27+'Area 3 Data'!G27+'Area 4 Data'!G27</f>
        <v>28027</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5" sqref="C5"/>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648287.7942706038</v>
      </c>
      <c r="D5" s="3">
        <v>69105.567264224475</v>
      </c>
      <c r="E5" s="3">
        <v>129697.96268927921</v>
      </c>
      <c r="F5" s="3">
        <v>90879</v>
      </c>
      <c r="G5" s="47">
        <f>SUM(C5:F5)</f>
        <v>937970.32422410755</v>
      </c>
    </row>
    <row r="6" spans="1:7" ht="16" thickBot="1" x14ac:dyDescent="0.4">
      <c r="A6" s="15">
        <v>2</v>
      </c>
      <c r="B6" s="25" t="s">
        <v>19</v>
      </c>
      <c r="C6" s="4">
        <v>12547.743394054185</v>
      </c>
      <c r="D6" s="4">
        <v>3664.588053949904</v>
      </c>
      <c r="E6" s="4">
        <v>6695.4024246192103</v>
      </c>
      <c r="F6" s="4"/>
      <c r="G6" s="48">
        <f>SUM(C6:F6)</f>
        <v>22907.733872623299</v>
      </c>
    </row>
    <row r="7" spans="1:7" ht="16" thickBot="1" x14ac:dyDescent="0.4">
      <c r="A7" s="15">
        <v>3</v>
      </c>
      <c r="B7" s="25" t="s">
        <v>24</v>
      </c>
      <c r="C7" s="4">
        <v>16218</v>
      </c>
      <c r="D7" s="4">
        <v>2408.6426312460467</v>
      </c>
      <c r="E7" s="4">
        <v>2901.4834380354082</v>
      </c>
      <c r="F7" s="4">
        <v>318</v>
      </c>
      <c r="G7" s="48">
        <f>SUM(C7:F7)</f>
        <v>21846.126069281454</v>
      </c>
    </row>
    <row r="8" spans="1:7" ht="16" thickBot="1" x14ac:dyDescent="0.4">
      <c r="A8" s="15">
        <v>4</v>
      </c>
      <c r="B8" s="25" t="s">
        <v>25</v>
      </c>
      <c r="C8" s="4">
        <v>10604</v>
      </c>
      <c r="D8" s="4">
        <v>1771.9526627218936</v>
      </c>
      <c r="E8" s="4">
        <v>3667.0179495650259</v>
      </c>
      <c r="F8" s="4">
        <v>752</v>
      </c>
      <c r="G8" s="48">
        <f>SUM(C8:F8)</f>
        <v>16794.970612286917</v>
      </c>
    </row>
    <row r="9" spans="1:7" ht="16" thickBot="1" x14ac:dyDescent="0.4">
      <c r="A9" s="15">
        <v>5</v>
      </c>
      <c r="B9" s="25" t="s">
        <v>26</v>
      </c>
      <c r="C9" s="4">
        <v>26916</v>
      </c>
      <c r="D9" s="4">
        <v>1914.6778989098116</v>
      </c>
      <c r="E9" s="5">
        <v>3620.9923963133642</v>
      </c>
      <c r="F9" s="4">
        <v>1532</v>
      </c>
      <c r="G9" s="48">
        <f>SUM(C9:F9)</f>
        <v>33983.670295223179</v>
      </c>
    </row>
    <row r="10" spans="1:7" ht="16" thickBot="1" x14ac:dyDescent="0.4">
      <c r="A10" s="19"/>
      <c r="B10" s="19" t="s">
        <v>29</v>
      </c>
      <c r="C10" s="23"/>
      <c r="D10" s="23"/>
      <c r="E10" s="23"/>
      <c r="F10" s="23"/>
      <c r="G10" s="49"/>
    </row>
    <row r="11" spans="1:7" ht="16" thickBot="1" x14ac:dyDescent="0.4">
      <c r="A11" s="14">
        <v>6</v>
      </c>
      <c r="B11" s="25" t="s">
        <v>30</v>
      </c>
      <c r="C11" s="52">
        <v>305781614.28985119</v>
      </c>
      <c r="D11" s="53">
        <v>7958543.515251643</v>
      </c>
      <c r="E11" s="53">
        <v>37651069.34104275</v>
      </c>
      <c r="F11" s="53">
        <v>2921768.2485508723</v>
      </c>
      <c r="G11" s="54">
        <f>SUM(C11:F11)</f>
        <v>354312995.39469647</v>
      </c>
    </row>
    <row r="12" spans="1:7" ht="16" thickBot="1" x14ac:dyDescent="0.4">
      <c r="A12" s="15">
        <v>7</v>
      </c>
      <c r="B12" s="25" t="s">
        <v>31</v>
      </c>
      <c r="C12" s="51">
        <v>303308005.20695996</v>
      </c>
      <c r="D12" s="51">
        <v>7746967.7072880855</v>
      </c>
      <c r="E12" s="51">
        <v>36071201.531095095</v>
      </c>
      <c r="F12" s="51">
        <v>2921768.2485508723</v>
      </c>
      <c r="G12" s="54">
        <f>SUM(C12:F12)</f>
        <v>350047942.69389403</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75872137.571412608</v>
      </c>
      <c r="D16" s="53">
        <v>6584478.4622835973</v>
      </c>
      <c r="E16" s="53">
        <v>6383897.3518204838</v>
      </c>
      <c r="F16" s="59">
        <v>0</v>
      </c>
      <c r="G16" s="54">
        <f t="shared" ref="G16:G22" si="0">SUM(C16:F16)</f>
        <v>88840513.385516688</v>
      </c>
    </row>
    <row r="17" spans="1:7" ht="16" thickBot="1" x14ac:dyDescent="0.4">
      <c r="A17" s="15">
        <v>16</v>
      </c>
      <c r="B17" s="25" t="s">
        <v>40</v>
      </c>
      <c r="C17" s="51">
        <v>32357652.521696772</v>
      </c>
      <c r="D17" s="51">
        <v>5806357.9130333168</v>
      </c>
      <c r="E17" s="51">
        <v>6604120.4038721593</v>
      </c>
      <c r="F17" s="59">
        <v>0</v>
      </c>
      <c r="G17" s="54">
        <f t="shared" si="0"/>
        <v>44768130.838602252</v>
      </c>
    </row>
    <row r="18" spans="1:7" ht="16" thickBot="1" x14ac:dyDescent="0.4">
      <c r="A18" s="15">
        <v>17</v>
      </c>
      <c r="B18" s="25" t="s">
        <v>41</v>
      </c>
      <c r="C18" s="51">
        <v>71331770.152029887</v>
      </c>
      <c r="D18" s="51">
        <v>5550168.8883638261</v>
      </c>
      <c r="E18" s="51">
        <v>14069708.990443803</v>
      </c>
      <c r="F18" s="59">
        <v>0</v>
      </c>
      <c r="G18" s="54">
        <f t="shared" si="0"/>
        <v>90951648.030837506</v>
      </c>
    </row>
    <row r="19" spans="1:7" ht="16" thickBot="1" x14ac:dyDescent="0.4">
      <c r="A19" s="15">
        <v>18</v>
      </c>
      <c r="B19" s="25" t="s">
        <v>42</v>
      </c>
      <c r="C19" s="51">
        <v>32045942.860305097</v>
      </c>
      <c r="D19" s="51">
        <v>1822334.96</v>
      </c>
      <c r="E19" s="51">
        <v>713064.66599307454</v>
      </c>
      <c r="F19" s="59">
        <v>0</v>
      </c>
      <c r="G19" s="54">
        <f t="shared" si="0"/>
        <v>34581342.486298166</v>
      </c>
    </row>
    <row r="20" spans="1:7" ht="16" thickBot="1" x14ac:dyDescent="0.4">
      <c r="A20" s="15">
        <v>19</v>
      </c>
      <c r="B20" s="25" t="s">
        <v>43</v>
      </c>
      <c r="C20" s="51">
        <v>926559.34579988592</v>
      </c>
      <c r="D20" s="51">
        <v>72502.729904165069</v>
      </c>
      <c r="E20" s="51">
        <v>354476.18364893144</v>
      </c>
      <c r="F20" s="59">
        <v>0</v>
      </c>
      <c r="G20" s="54">
        <f t="shared" si="0"/>
        <v>1353538.2593529825</v>
      </c>
    </row>
    <row r="21" spans="1:7" ht="16" thickBot="1" x14ac:dyDescent="0.4">
      <c r="A21" s="15">
        <v>20</v>
      </c>
      <c r="B21" s="25" t="s">
        <v>44</v>
      </c>
      <c r="C21" s="51">
        <v>9108793.6765810438</v>
      </c>
      <c r="D21" s="51">
        <v>2261731.5832703523</v>
      </c>
      <c r="E21" s="51">
        <v>1244951.4705040352</v>
      </c>
      <c r="F21" s="59">
        <v>0</v>
      </c>
      <c r="G21" s="54">
        <f t="shared" si="0"/>
        <v>12615476.73035543</v>
      </c>
    </row>
    <row r="22" spans="1:7" ht="16" thickBot="1" x14ac:dyDescent="0.4">
      <c r="A22" s="15">
        <v>21</v>
      </c>
      <c r="B22" s="25" t="s">
        <v>45</v>
      </c>
      <c r="C22" s="51">
        <v>66566896.964191973</v>
      </c>
      <c r="D22" s="51">
        <v>5547560.2165730856</v>
      </c>
      <c r="E22" s="51">
        <v>6730155.7080329796</v>
      </c>
      <c r="F22" s="59">
        <v>0</v>
      </c>
      <c r="G22" s="54">
        <f t="shared" si="0"/>
        <v>78844612.888798043</v>
      </c>
    </row>
    <row r="23" spans="1:7" ht="16" thickBot="1" x14ac:dyDescent="0.4">
      <c r="A23" s="19"/>
      <c r="B23" s="19" t="s">
        <v>64</v>
      </c>
      <c r="C23" s="23"/>
      <c r="D23" s="23"/>
      <c r="E23" s="23"/>
      <c r="F23" s="23"/>
      <c r="G23" s="50"/>
    </row>
    <row r="24" spans="1:7" ht="16" thickBot="1" x14ac:dyDescent="0.4">
      <c r="A24" s="14">
        <v>39</v>
      </c>
      <c r="B24" s="25" t="s">
        <v>65</v>
      </c>
      <c r="C24" s="6">
        <v>14694.78220171391</v>
      </c>
      <c r="D24" s="6">
        <v>1304.6346243583762</v>
      </c>
      <c r="E24" s="6">
        <v>1911.4258970358815</v>
      </c>
      <c r="F24" s="60">
        <v>0</v>
      </c>
      <c r="G24" s="47">
        <f>SUM(C24:F24)</f>
        <v>17910.842723108166</v>
      </c>
    </row>
    <row r="25" spans="1:7" ht="16" thickBot="1" x14ac:dyDescent="0.4">
      <c r="A25" s="14">
        <v>40</v>
      </c>
      <c r="B25" s="25" t="s">
        <v>66</v>
      </c>
      <c r="C25" s="4">
        <v>270292.0662891579</v>
      </c>
      <c r="D25" s="4">
        <v>38741.599858971575</v>
      </c>
      <c r="E25" s="4">
        <v>45698.116131920608</v>
      </c>
      <c r="F25" s="60">
        <v>0</v>
      </c>
      <c r="G25" s="47">
        <f>SUM(C25:F25)</f>
        <v>354731.7822800501</v>
      </c>
    </row>
    <row r="26" spans="1:7" ht="16" thickBot="1" x14ac:dyDescent="0.4">
      <c r="A26" s="14">
        <v>41</v>
      </c>
      <c r="B26" s="25" t="s">
        <v>67</v>
      </c>
      <c r="C26" s="4">
        <v>266385.37806981744</v>
      </c>
      <c r="D26" s="4">
        <v>34841.258872957653</v>
      </c>
      <c r="E26" s="4">
        <v>35690.904158156387</v>
      </c>
      <c r="F26" s="60">
        <v>0</v>
      </c>
      <c r="G26" s="47">
        <f>SUM(C26:F26)</f>
        <v>336917.54110093147</v>
      </c>
    </row>
    <row r="27" spans="1:7" ht="16" thickBot="1" x14ac:dyDescent="0.4">
      <c r="A27" s="14">
        <v>42</v>
      </c>
      <c r="B27" s="25" t="s">
        <v>68</v>
      </c>
      <c r="C27" s="4">
        <v>6305</v>
      </c>
      <c r="D27" s="4">
        <v>852</v>
      </c>
      <c r="E27" s="4">
        <v>1384</v>
      </c>
      <c r="F27" s="60">
        <v>0</v>
      </c>
      <c r="G27" s="47">
        <f>SUM(C27:F27)</f>
        <v>8541</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808252.61145879247</v>
      </c>
      <c r="D5" s="3">
        <v>25034.153702260326</v>
      </c>
      <c r="E5" s="3">
        <v>68450.620956995757</v>
      </c>
      <c r="F5" s="3">
        <v>277992</v>
      </c>
      <c r="G5" s="47">
        <f>SUM(C5:F5)</f>
        <v>1179729.3861180486</v>
      </c>
    </row>
    <row r="6" spans="1:7" ht="16" thickBot="1" x14ac:dyDescent="0.4">
      <c r="A6" s="15">
        <v>2</v>
      </c>
      <c r="B6" s="25" t="s">
        <v>19</v>
      </c>
      <c r="C6" s="4">
        <v>46269.729634375057</v>
      </c>
      <c r="D6" s="4">
        <v>1418.8242774566475</v>
      </c>
      <c r="E6" s="4">
        <v>3382.3818464407836</v>
      </c>
      <c r="F6" s="4"/>
      <c r="G6" s="48">
        <f>SUM(C6:F6)</f>
        <v>51070.935758272484</v>
      </c>
    </row>
    <row r="7" spans="1:7" ht="16" thickBot="1" x14ac:dyDescent="0.4">
      <c r="A7" s="15">
        <v>3</v>
      </c>
      <c r="B7" s="25" t="s">
        <v>24</v>
      </c>
      <c r="C7" s="4">
        <v>29829</v>
      </c>
      <c r="D7" s="4">
        <v>974.14758591608688</v>
      </c>
      <c r="E7" s="4">
        <v>1406.203597944032</v>
      </c>
      <c r="F7" s="4">
        <v>5355</v>
      </c>
      <c r="G7" s="48">
        <f>SUM(C7:F7)</f>
        <v>37564.351183860119</v>
      </c>
    </row>
    <row r="8" spans="1:7" ht="16" thickBot="1" x14ac:dyDescent="0.4">
      <c r="A8" s="15">
        <v>4</v>
      </c>
      <c r="B8" s="25" t="s">
        <v>25</v>
      </c>
      <c r="C8" s="4">
        <v>9121</v>
      </c>
      <c r="D8" s="4">
        <v>645.69362261669949</v>
      </c>
      <c r="E8" s="4">
        <v>1912.0521968946152</v>
      </c>
      <c r="F8" s="4">
        <v>8547</v>
      </c>
      <c r="G8" s="48">
        <f>SUM(C8:F8)</f>
        <v>20225.745819511314</v>
      </c>
    </row>
    <row r="9" spans="1:7" ht="16" thickBot="1" x14ac:dyDescent="0.4">
      <c r="A9" s="15">
        <v>5</v>
      </c>
      <c r="B9" s="25" t="s">
        <v>26</v>
      </c>
      <c r="C9" s="4">
        <v>25138</v>
      </c>
      <c r="D9" s="4">
        <v>625.55996035678891</v>
      </c>
      <c r="E9" s="5">
        <v>2067.6299539170504</v>
      </c>
      <c r="F9" s="4">
        <v>14187</v>
      </c>
      <c r="G9" s="48">
        <f>SUM(C9:F9)</f>
        <v>42018.18991427384</v>
      </c>
    </row>
    <row r="10" spans="1:7" ht="16" thickBot="1" x14ac:dyDescent="0.4">
      <c r="A10" s="19"/>
      <c r="B10" s="19" t="s">
        <v>29</v>
      </c>
      <c r="C10" s="23"/>
      <c r="D10" s="23"/>
      <c r="E10" s="23"/>
      <c r="F10" s="23"/>
      <c r="G10" s="49"/>
    </row>
    <row r="11" spans="1:7" ht="16" thickBot="1" x14ac:dyDescent="0.4">
      <c r="A11" s="14">
        <v>6</v>
      </c>
      <c r="B11" s="25" t="s">
        <v>30</v>
      </c>
      <c r="C11" s="52">
        <v>507781862.56033194</v>
      </c>
      <c r="D11" s="53">
        <v>66348239.630964637</v>
      </c>
      <c r="E11" s="53">
        <v>29103370.155851733</v>
      </c>
      <c r="F11" s="53">
        <v>8515120.4980500042</v>
      </c>
      <c r="G11" s="54">
        <f>SUM(C11:F11)</f>
        <v>611748592.84519827</v>
      </c>
    </row>
    <row r="12" spans="1:7" ht="16" thickBot="1" x14ac:dyDescent="0.4">
      <c r="A12" s="15">
        <v>7</v>
      </c>
      <c r="B12" s="25" t="s">
        <v>31</v>
      </c>
      <c r="C12" s="51">
        <v>479489593.21721321</v>
      </c>
      <c r="D12" s="51">
        <v>64584388.948992558</v>
      </c>
      <c r="E12" s="51">
        <v>27882170.373881664</v>
      </c>
      <c r="F12" s="51">
        <v>8515120.4980500042</v>
      </c>
      <c r="G12" s="54">
        <f>SUM(C12:F12)</f>
        <v>580471273.03813744</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-16238126.544720896</v>
      </c>
      <c r="D16" s="53">
        <v>2123648.674586195</v>
      </c>
      <c r="E16" s="53">
        <v>3888631.2768230243</v>
      </c>
      <c r="F16" s="59">
        <v>0</v>
      </c>
      <c r="G16" s="54">
        <f t="shared" ref="G16:G22" si="0">SUM(C16:F16)</f>
        <v>-10225846.593311675</v>
      </c>
    </row>
    <row r="17" spans="1:7" ht="16" thickBot="1" x14ac:dyDescent="0.4">
      <c r="A17" s="15">
        <v>16</v>
      </c>
      <c r="B17" s="25" t="s">
        <v>40</v>
      </c>
      <c r="C17" s="51">
        <v>89649425.657521725</v>
      </c>
      <c r="D17" s="51">
        <v>4819423.2099799663</v>
      </c>
      <c r="E17" s="51">
        <v>5179801.3785249358</v>
      </c>
      <c r="F17" s="59">
        <v>0</v>
      </c>
      <c r="G17" s="54">
        <f t="shared" si="0"/>
        <v>99648650.24602662</v>
      </c>
    </row>
    <row r="18" spans="1:7" ht="16" thickBot="1" x14ac:dyDescent="0.4">
      <c r="A18" s="15">
        <v>17</v>
      </c>
      <c r="B18" s="25" t="s">
        <v>41</v>
      </c>
      <c r="C18" s="51">
        <v>174563757.39593214</v>
      </c>
      <c r="D18" s="51">
        <v>2390447.3048727321</v>
      </c>
      <c r="E18" s="51">
        <v>5616147.9763210248</v>
      </c>
      <c r="F18" s="59">
        <v>0</v>
      </c>
      <c r="G18" s="54">
        <f t="shared" si="0"/>
        <v>182570352.67712587</v>
      </c>
    </row>
    <row r="19" spans="1:7" ht="16" thickBot="1" x14ac:dyDescent="0.4">
      <c r="A19" s="15">
        <v>18</v>
      </c>
      <c r="B19" s="25" t="s">
        <v>42</v>
      </c>
      <c r="C19" s="51">
        <v>21834852.963665091</v>
      </c>
      <c r="D19" s="51">
        <v>170325.74999999985</v>
      </c>
      <c r="E19" s="51">
        <v>603082.5490347374</v>
      </c>
      <c r="F19" s="59">
        <v>0</v>
      </c>
      <c r="G19" s="54">
        <f t="shared" si="0"/>
        <v>22608261.262699828</v>
      </c>
    </row>
    <row r="20" spans="1:7" ht="16" thickBot="1" x14ac:dyDescent="0.4">
      <c r="A20" s="15">
        <v>19</v>
      </c>
      <c r="B20" s="25" t="s">
        <v>43</v>
      </c>
      <c r="C20" s="51">
        <v>3117403.9600197673</v>
      </c>
      <c r="D20" s="51">
        <v>343127.6935045899</v>
      </c>
      <c r="E20" s="51">
        <v>1050836.8279554048</v>
      </c>
      <c r="F20" s="59">
        <v>0</v>
      </c>
      <c r="G20" s="54">
        <f t="shared" si="0"/>
        <v>4511368.4814797621</v>
      </c>
    </row>
    <row r="21" spans="1:7" ht="16" thickBot="1" x14ac:dyDescent="0.4">
      <c r="A21" s="15">
        <v>20</v>
      </c>
      <c r="B21" s="25" t="s">
        <v>44</v>
      </c>
      <c r="C21" s="51">
        <v>34302266.68759764</v>
      </c>
      <c r="D21" s="51">
        <v>1671179.5376552432</v>
      </c>
      <c r="E21" s="51">
        <v>1104654.9078335331</v>
      </c>
      <c r="F21" s="59">
        <v>0</v>
      </c>
      <c r="G21" s="54">
        <f t="shared" si="0"/>
        <v>37078101.133086413</v>
      </c>
    </row>
    <row r="22" spans="1:7" ht="16" thickBot="1" x14ac:dyDescent="0.4">
      <c r="A22" s="15">
        <v>21</v>
      </c>
      <c r="B22" s="25" t="s">
        <v>45</v>
      </c>
      <c r="C22" s="51">
        <v>74453426.728588492</v>
      </c>
      <c r="D22" s="51">
        <v>3376086.7884591003</v>
      </c>
      <c r="E22" s="51">
        <v>3209268.4667289406</v>
      </c>
      <c r="F22" s="59">
        <v>0</v>
      </c>
      <c r="G22" s="54">
        <f t="shared" si="0"/>
        <v>81038781.98377654</v>
      </c>
    </row>
    <row r="23" spans="1:7" ht="16" thickBot="1" x14ac:dyDescent="0.4">
      <c r="A23" s="19"/>
      <c r="B23" s="19" t="s">
        <v>64</v>
      </c>
      <c r="C23" s="23"/>
      <c r="D23" s="23"/>
      <c r="E23" s="23"/>
      <c r="F23" s="23"/>
      <c r="G23" s="50"/>
    </row>
    <row r="24" spans="1:7" ht="16" thickBot="1" x14ac:dyDescent="0.4">
      <c r="A24" s="14">
        <v>39</v>
      </c>
      <c r="B24" s="25" t="s">
        <v>65</v>
      </c>
      <c r="C24" s="6">
        <v>15205.715622940013</v>
      </c>
      <c r="D24" s="6">
        <v>711.42697153523102</v>
      </c>
      <c r="E24" s="6">
        <v>1019.1513260530421</v>
      </c>
      <c r="F24" s="60">
        <v>0</v>
      </c>
      <c r="G24" s="47">
        <f>SUM(C24:F24)</f>
        <v>16936.293920528286</v>
      </c>
    </row>
    <row r="25" spans="1:7" ht="16" thickBot="1" x14ac:dyDescent="0.4">
      <c r="A25" s="14">
        <v>40</v>
      </c>
      <c r="B25" s="25" t="s">
        <v>66</v>
      </c>
      <c r="C25" s="4">
        <v>341526.94238661748</v>
      </c>
      <c r="D25" s="4">
        <v>25787.084264482535</v>
      </c>
      <c r="E25" s="4">
        <v>21896.705267870468</v>
      </c>
      <c r="F25" s="60">
        <v>0</v>
      </c>
      <c r="G25" s="47">
        <f>SUM(C25:F25)</f>
        <v>389210.73191897047</v>
      </c>
    </row>
    <row r="26" spans="1:7" ht="16" thickBot="1" x14ac:dyDescent="0.4">
      <c r="A26" s="14">
        <v>41</v>
      </c>
      <c r="B26" s="25" t="s">
        <v>67</v>
      </c>
      <c r="C26" s="4">
        <v>334744.14184348518</v>
      </c>
      <c r="D26" s="4">
        <v>32147.999279759919</v>
      </c>
      <c r="E26" s="4">
        <v>17024.419489511478</v>
      </c>
      <c r="F26" s="60">
        <v>0</v>
      </c>
      <c r="G26" s="47">
        <f>SUM(C26:F26)</f>
        <v>383916.56061275658</v>
      </c>
    </row>
    <row r="27" spans="1:7" ht="16" thickBot="1" x14ac:dyDescent="0.4">
      <c r="A27" s="14">
        <v>42</v>
      </c>
      <c r="B27" s="25" t="s">
        <v>68</v>
      </c>
      <c r="C27" s="4">
        <v>4202</v>
      </c>
      <c r="D27" s="4">
        <v>407</v>
      </c>
      <c r="E27" s="4">
        <v>1037</v>
      </c>
      <c r="F27" s="60">
        <v>0</v>
      </c>
      <c r="G27" s="47">
        <f>SUM(C27:F27)</f>
        <v>5646</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58299.028294402815</v>
      </c>
      <c r="D5" s="3">
        <v>24678.317069368662</v>
      </c>
      <c r="E5" s="3">
        <v>64712.703089036935</v>
      </c>
      <c r="F5" s="3">
        <v>55925</v>
      </c>
      <c r="G5" s="47">
        <f>SUM(C5:F5)</f>
        <v>203615.04845280841</v>
      </c>
    </row>
    <row r="6" spans="1:7" ht="16" thickBot="1" x14ac:dyDescent="0.4">
      <c r="A6" s="15">
        <v>2</v>
      </c>
      <c r="B6" s="25" t="s">
        <v>19</v>
      </c>
      <c r="C6" s="4">
        <v>3904.6385530982488</v>
      </c>
      <c r="D6" s="4">
        <v>1413.1603082851636</v>
      </c>
      <c r="E6" s="4">
        <v>3358.9214174696922</v>
      </c>
      <c r="F6" s="4"/>
      <c r="G6" s="48">
        <f>SUM(C6:F6)</f>
        <v>8676.7202788531049</v>
      </c>
    </row>
    <row r="7" spans="1:7" ht="16" thickBot="1" x14ac:dyDescent="0.4">
      <c r="A7" s="15">
        <v>3</v>
      </c>
      <c r="B7" s="25" t="s">
        <v>24</v>
      </c>
      <c r="C7" s="4">
        <v>2742</v>
      </c>
      <c r="D7" s="4">
        <v>1063.5989879822896</v>
      </c>
      <c r="E7" s="4">
        <v>1431.2250142775556</v>
      </c>
      <c r="F7" s="4">
        <v>935</v>
      </c>
      <c r="G7" s="48">
        <f>SUM(C7:F7)</f>
        <v>6171.8240022598457</v>
      </c>
    </row>
    <row r="8" spans="1:7" ht="16" thickBot="1" x14ac:dyDescent="0.4">
      <c r="A8" s="15">
        <v>4</v>
      </c>
      <c r="B8" s="25" t="s">
        <v>25</v>
      </c>
      <c r="C8" s="4">
        <v>18</v>
      </c>
      <c r="D8" s="4">
        <v>552.54437869822482</v>
      </c>
      <c r="E8" s="4">
        <v>1864.0257680872151</v>
      </c>
      <c r="F8" s="4">
        <v>1740</v>
      </c>
      <c r="G8" s="48">
        <f>SUM(C8:F8)</f>
        <v>4174.5701467854396</v>
      </c>
    </row>
    <row r="9" spans="1:7" ht="16" thickBot="1" x14ac:dyDescent="0.4">
      <c r="A9" s="15">
        <v>5</v>
      </c>
      <c r="B9" s="25" t="s">
        <v>26</v>
      </c>
      <c r="C9" s="4">
        <v>1874</v>
      </c>
      <c r="D9" s="4">
        <v>605.85728444003962</v>
      </c>
      <c r="E9" s="5">
        <v>1787.7923963133642</v>
      </c>
      <c r="F9" s="4">
        <v>2911</v>
      </c>
      <c r="G9" s="48">
        <f>SUM(C9:F9)</f>
        <v>7178.649680753404</v>
      </c>
    </row>
    <row r="10" spans="1:7" ht="16" thickBot="1" x14ac:dyDescent="0.4">
      <c r="A10" s="19"/>
      <c r="B10" s="19" t="s">
        <v>29</v>
      </c>
      <c r="C10" s="23"/>
      <c r="D10" s="23"/>
      <c r="E10" s="23"/>
      <c r="F10" s="23"/>
      <c r="G10" s="49"/>
    </row>
    <row r="11" spans="1:7" ht="16" thickBot="1" x14ac:dyDescent="0.4">
      <c r="A11" s="14">
        <v>6</v>
      </c>
      <c r="B11" s="25" t="s">
        <v>30</v>
      </c>
      <c r="C11" s="52">
        <v>24917123.541525576</v>
      </c>
      <c r="D11" s="53">
        <v>2285492.8973044688</v>
      </c>
      <c r="E11" s="53">
        <v>36992385.234468579</v>
      </c>
      <c r="F11" s="53">
        <v>1805164.2172153152</v>
      </c>
      <c r="G11" s="54">
        <f>SUM(C11:F11)</f>
        <v>66000165.890513942</v>
      </c>
    </row>
    <row r="12" spans="1:7" ht="16" thickBot="1" x14ac:dyDescent="0.4">
      <c r="A12" s="15">
        <v>7</v>
      </c>
      <c r="B12" s="25" t="s">
        <v>31</v>
      </c>
      <c r="C12" s="51">
        <v>23528806.977916833</v>
      </c>
      <c r="D12" s="51">
        <v>2224733.6634804043</v>
      </c>
      <c r="E12" s="51">
        <v>35440156.315928623</v>
      </c>
      <c r="F12" s="51">
        <v>1805164.2172153152</v>
      </c>
      <c r="G12" s="54">
        <f>SUM(C12:F12)</f>
        <v>62998861.174541175</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-1096466.6349215312</v>
      </c>
      <c r="D16" s="53">
        <v>645451.93026487157</v>
      </c>
      <c r="E16" s="53">
        <v>4492007.1563124843</v>
      </c>
      <c r="F16" s="59">
        <v>0</v>
      </c>
      <c r="G16" s="54">
        <f t="shared" ref="G16:G22" si="0">SUM(C16:F16)</f>
        <v>4040992.4516558247</v>
      </c>
    </row>
    <row r="17" spans="1:7" ht="16" thickBot="1" x14ac:dyDescent="0.4">
      <c r="A17" s="15">
        <v>16</v>
      </c>
      <c r="B17" s="25" t="s">
        <v>40</v>
      </c>
      <c r="C17" s="51">
        <v>5104297.3467497043</v>
      </c>
      <c r="D17" s="51">
        <v>1706181.7635802184</v>
      </c>
      <c r="E17" s="51">
        <v>7180149.8675371446</v>
      </c>
      <c r="F17" s="59">
        <v>0</v>
      </c>
      <c r="G17" s="54">
        <f t="shared" si="0"/>
        <v>13990628.977867067</v>
      </c>
    </row>
    <row r="18" spans="1:7" ht="16" thickBot="1" x14ac:dyDescent="0.4">
      <c r="A18" s="15">
        <v>17</v>
      </c>
      <c r="B18" s="25" t="s">
        <v>41</v>
      </c>
      <c r="C18" s="51">
        <v>8056704.4029943207</v>
      </c>
      <c r="D18" s="51">
        <v>872664.45135054772</v>
      </c>
      <c r="E18" s="51">
        <v>6108456.4539063666</v>
      </c>
      <c r="F18" s="59">
        <v>0</v>
      </c>
      <c r="G18" s="54">
        <f t="shared" si="0"/>
        <v>15037825.308251236</v>
      </c>
    </row>
    <row r="19" spans="1:7" ht="16" thickBot="1" x14ac:dyDescent="0.4">
      <c r="A19" s="15">
        <v>18</v>
      </c>
      <c r="B19" s="25" t="s">
        <v>42</v>
      </c>
      <c r="C19" s="51">
        <v>2680051.6921024751</v>
      </c>
      <c r="D19" s="51">
        <v>67324.37999999999</v>
      </c>
      <c r="E19" s="51">
        <v>1091539.9345173971</v>
      </c>
      <c r="F19" s="59">
        <v>0</v>
      </c>
      <c r="G19" s="54">
        <f t="shared" si="0"/>
        <v>3838916.0066198721</v>
      </c>
    </row>
    <row r="20" spans="1:7" ht="16" thickBot="1" x14ac:dyDescent="0.4">
      <c r="A20" s="15">
        <v>19</v>
      </c>
      <c r="B20" s="25" t="s">
        <v>43</v>
      </c>
      <c r="C20" s="51">
        <v>150922.72859989465</v>
      </c>
      <c r="D20" s="51">
        <v>13592.41963808802</v>
      </c>
      <c r="E20" s="51">
        <v>357604.92171113688</v>
      </c>
      <c r="F20" s="59">
        <v>0</v>
      </c>
      <c r="G20" s="54">
        <f t="shared" si="0"/>
        <v>522120.06994911958</v>
      </c>
    </row>
    <row r="21" spans="1:7" ht="16" thickBot="1" x14ac:dyDescent="0.4">
      <c r="A21" s="15">
        <v>20</v>
      </c>
      <c r="B21" s="25" t="s">
        <v>44</v>
      </c>
      <c r="C21" s="51">
        <v>3894861.5932820681</v>
      </c>
      <c r="D21" s="51">
        <v>515660.52567241027</v>
      </c>
      <c r="E21" s="51">
        <v>1222803.4528507604</v>
      </c>
      <c r="F21" s="59">
        <v>0</v>
      </c>
      <c r="G21" s="54">
        <f t="shared" si="0"/>
        <v>5633325.5718052387</v>
      </c>
    </row>
    <row r="22" spans="1:7" ht="16" thickBot="1" x14ac:dyDescent="0.4">
      <c r="A22" s="15">
        <v>21</v>
      </c>
      <c r="B22" s="25" t="s">
        <v>45</v>
      </c>
      <c r="C22" s="51">
        <v>3862002.5519849556</v>
      </c>
      <c r="D22" s="51">
        <v>1604935.2464643379</v>
      </c>
      <c r="E22" s="51">
        <v>4330140.8105370225</v>
      </c>
      <c r="F22" s="59">
        <v>0</v>
      </c>
      <c r="G22" s="54">
        <f t="shared" si="0"/>
        <v>9797078.6089863162</v>
      </c>
    </row>
    <row r="23" spans="1:7" ht="16" thickBot="1" x14ac:dyDescent="0.4">
      <c r="A23" s="19"/>
      <c r="B23" s="19" t="s">
        <v>64</v>
      </c>
      <c r="C23" s="23"/>
      <c r="D23" s="23"/>
      <c r="E23" s="23"/>
      <c r="F23" s="23"/>
      <c r="G23" s="50"/>
    </row>
    <row r="24" spans="1:7" ht="16" thickBot="1" x14ac:dyDescent="0.4">
      <c r="A24" s="14">
        <v>39</v>
      </c>
      <c r="B24" s="25" t="s">
        <v>65</v>
      </c>
      <c r="C24" s="6">
        <v>805.42498352010546</v>
      </c>
      <c r="D24" s="6">
        <v>172.05132991133925</v>
      </c>
      <c r="E24" s="6">
        <v>1334.9641185647426</v>
      </c>
      <c r="F24" s="60">
        <v>0</v>
      </c>
      <c r="G24" s="47">
        <f>SUM(C24:F24)</f>
        <v>2312.4404319961873</v>
      </c>
    </row>
    <row r="25" spans="1:7" ht="16" thickBot="1" x14ac:dyDescent="0.4">
      <c r="A25" s="14">
        <v>40</v>
      </c>
      <c r="B25" s="25" t="s">
        <v>66</v>
      </c>
      <c r="C25" s="4">
        <v>16997.95937451296</v>
      </c>
      <c r="D25" s="4">
        <v>8465.4095790844003</v>
      </c>
      <c r="E25" s="4">
        <v>24146.788359946277</v>
      </c>
      <c r="F25" s="60">
        <v>0</v>
      </c>
      <c r="G25" s="47">
        <f>SUM(C25:F25)</f>
        <v>49610.157313543634</v>
      </c>
    </row>
    <row r="26" spans="1:7" ht="16" thickBot="1" x14ac:dyDescent="0.4">
      <c r="A26" s="14">
        <v>41</v>
      </c>
      <c r="B26" s="25" t="s">
        <v>67</v>
      </c>
      <c r="C26" s="4">
        <v>11151.554249302957</v>
      </c>
      <c r="D26" s="4">
        <v>7535.3192930976993</v>
      </c>
      <c r="E26" s="4">
        <v>18542.986730381388</v>
      </c>
      <c r="F26" s="60">
        <v>0</v>
      </c>
      <c r="G26" s="47">
        <f>SUM(C26:F26)</f>
        <v>37229.86027278204</v>
      </c>
    </row>
    <row r="27" spans="1:7" ht="16" thickBot="1" x14ac:dyDescent="0.4">
      <c r="A27" s="14">
        <v>42</v>
      </c>
      <c r="B27" s="25" t="s">
        <v>68</v>
      </c>
      <c r="C27" s="4">
        <v>6953</v>
      </c>
      <c r="D27" s="4">
        <v>534</v>
      </c>
      <c r="E27" s="4">
        <v>1475</v>
      </c>
      <c r="F27" s="60">
        <v>0</v>
      </c>
      <c r="G27" s="47">
        <f>SUM(C27:F27)</f>
        <v>8962</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16180.565976200969</v>
      </c>
      <c r="D5" s="3">
        <v>15457.961964146532</v>
      </c>
      <c r="E5" s="3">
        <v>58560.713264688056</v>
      </c>
      <c r="F5" s="3">
        <v>4490</v>
      </c>
      <c r="G5" s="47">
        <f>SUM(C5:F5)</f>
        <v>94689.241205035563</v>
      </c>
    </row>
    <row r="6" spans="1:7" ht="16" thickBot="1" x14ac:dyDescent="0.4">
      <c r="A6" s="15">
        <v>2</v>
      </c>
      <c r="B6" s="25" t="s">
        <v>19</v>
      </c>
      <c r="C6" s="4">
        <v>1152.8884184725084</v>
      </c>
      <c r="D6" s="4">
        <v>852.42736030828519</v>
      </c>
      <c r="E6" s="4">
        <v>2970.2943114703139</v>
      </c>
      <c r="F6" s="4"/>
      <c r="G6" s="48">
        <f>SUM(C6:F6)</f>
        <v>4975.610090251108</v>
      </c>
    </row>
    <row r="7" spans="1:7" ht="16" thickBot="1" x14ac:dyDescent="0.4">
      <c r="A7" s="15">
        <v>3</v>
      </c>
      <c r="B7" s="25" t="s">
        <v>24</v>
      </c>
      <c r="C7" s="4">
        <v>830</v>
      </c>
      <c r="D7" s="4">
        <v>727.61079485557661</v>
      </c>
      <c r="E7" s="4">
        <v>1271.0879497430039</v>
      </c>
      <c r="F7" s="4"/>
      <c r="G7" s="48">
        <f>SUM(C7:F7)</f>
        <v>2828.6987445985806</v>
      </c>
    </row>
    <row r="8" spans="1:7" ht="16" thickBot="1" x14ac:dyDescent="0.4">
      <c r="A8" s="15">
        <v>4</v>
      </c>
      <c r="B8" s="25" t="s">
        <v>25</v>
      </c>
      <c r="C8" s="4"/>
      <c r="D8" s="4">
        <v>249.80933596318212</v>
      </c>
      <c r="E8" s="4">
        <v>1642.904085453144</v>
      </c>
      <c r="F8" s="4"/>
      <c r="G8" s="48">
        <f>SUM(C8:F8)</f>
        <v>1892.7134214163261</v>
      </c>
    </row>
    <row r="9" spans="1:7" ht="16" thickBot="1" x14ac:dyDescent="0.4">
      <c r="A9" s="15">
        <v>5</v>
      </c>
      <c r="B9" s="25" t="s">
        <v>26</v>
      </c>
      <c r="C9" s="4">
        <v>441</v>
      </c>
      <c r="D9" s="4">
        <v>403.90485629335979</v>
      </c>
      <c r="E9" s="5">
        <v>1689.5852534562212</v>
      </c>
      <c r="F9" s="4"/>
      <c r="G9" s="48">
        <f>SUM(C9:F9)</f>
        <v>2534.4901097495808</v>
      </c>
    </row>
    <row r="10" spans="1:7" ht="16" thickBot="1" x14ac:dyDescent="0.4">
      <c r="A10" s="19"/>
      <c r="B10" s="19" t="s">
        <v>29</v>
      </c>
      <c r="C10" s="23"/>
      <c r="D10" s="23"/>
      <c r="E10" s="23"/>
      <c r="F10" s="23"/>
      <c r="G10" s="49"/>
    </row>
    <row r="11" spans="1:7" ht="16" thickBot="1" x14ac:dyDescent="0.4">
      <c r="A11" s="14">
        <v>6</v>
      </c>
      <c r="B11" s="25" t="s">
        <v>30</v>
      </c>
      <c r="C11" s="52">
        <v>9993611.806291189</v>
      </c>
      <c r="D11" s="53">
        <v>1052759.610479258</v>
      </c>
      <c r="E11" s="53">
        <v>46669707.268636942</v>
      </c>
      <c r="F11" s="53">
        <v>144280.29618380792</v>
      </c>
      <c r="G11" s="54">
        <f>SUM(C11:F11)</f>
        <v>57860358.981591195</v>
      </c>
    </row>
    <row r="12" spans="1:7" ht="16" thickBot="1" x14ac:dyDescent="0.4">
      <c r="A12" s="15">
        <v>7</v>
      </c>
      <c r="B12" s="25" t="s">
        <v>31</v>
      </c>
      <c r="C12" s="51">
        <v>9436794.0509099253</v>
      </c>
      <c r="D12" s="51">
        <v>1024772.2702389619</v>
      </c>
      <c r="E12" s="51">
        <v>44711410.479094617</v>
      </c>
      <c r="F12" s="51">
        <v>144280.29618380792</v>
      </c>
      <c r="G12" s="54">
        <f>SUM(C12:F12)</f>
        <v>55317257.096427314</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-228369.55506762979</v>
      </c>
      <c r="D16" s="53">
        <v>454054.17616279441</v>
      </c>
      <c r="E16" s="53">
        <v>4488915.0150440075</v>
      </c>
      <c r="F16" s="59">
        <v>0</v>
      </c>
      <c r="G16" s="54">
        <f t="shared" ref="G16:G22" si="0">SUM(C16:F16)</f>
        <v>4714599.6361391721</v>
      </c>
    </row>
    <row r="17" spans="1:7" ht="16" thickBot="1" x14ac:dyDescent="0.4">
      <c r="A17" s="15">
        <v>16</v>
      </c>
      <c r="B17" s="25" t="s">
        <v>40</v>
      </c>
      <c r="C17" s="51">
        <v>1503867.7485808071</v>
      </c>
      <c r="D17" s="51">
        <v>920278.93885747821</v>
      </c>
      <c r="E17" s="51">
        <v>8229178.0200657453</v>
      </c>
      <c r="F17" s="59">
        <v>0</v>
      </c>
      <c r="G17" s="54">
        <f t="shared" si="0"/>
        <v>10653324.70750403</v>
      </c>
    </row>
    <row r="18" spans="1:7" ht="16" thickBot="1" x14ac:dyDescent="0.4">
      <c r="A18" s="15">
        <v>17</v>
      </c>
      <c r="B18" s="25" t="s">
        <v>41</v>
      </c>
      <c r="C18" s="51">
        <v>1700324.192792045</v>
      </c>
      <c r="D18" s="51">
        <v>336775.23666445806</v>
      </c>
      <c r="E18" s="51">
        <v>5456718.7793288231</v>
      </c>
      <c r="F18" s="59">
        <v>0</v>
      </c>
      <c r="G18" s="54">
        <f t="shared" si="0"/>
        <v>7493818.2087853262</v>
      </c>
    </row>
    <row r="19" spans="1:7" ht="16" thickBot="1" x14ac:dyDescent="0.4">
      <c r="A19" s="15">
        <v>18</v>
      </c>
      <c r="B19" s="25" t="s">
        <v>42</v>
      </c>
      <c r="C19" s="51">
        <v>524603.5039273235</v>
      </c>
      <c r="D19" s="51">
        <v>47868.51</v>
      </c>
      <c r="E19" s="51">
        <v>1005328.5804547907</v>
      </c>
      <c r="F19" s="59">
        <v>0</v>
      </c>
      <c r="G19" s="54">
        <f t="shared" si="0"/>
        <v>1577800.5943821142</v>
      </c>
    </row>
    <row r="20" spans="1:7" ht="16" thickBot="1" x14ac:dyDescent="0.4">
      <c r="A20" s="15">
        <v>19</v>
      </c>
      <c r="B20" s="25" t="s">
        <v>43</v>
      </c>
      <c r="C20" s="51">
        <v>157461.86558045243</v>
      </c>
      <c r="D20" s="51">
        <v>-37911.843046842972</v>
      </c>
      <c r="E20" s="51">
        <v>468627.89668452693</v>
      </c>
      <c r="F20" s="59">
        <v>0</v>
      </c>
      <c r="G20" s="54">
        <f t="shared" si="0"/>
        <v>588177.91921813635</v>
      </c>
    </row>
    <row r="21" spans="1:7" ht="16" thickBot="1" x14ac:dyDescent="0.4">
      <c r="A21" s="15">
        <v>20</v>
      </c>
      <c r="B21" s="25" t="s">
        <v>44</v>
      </c>
      <c r="C21" s="51">
        <v>562497.1425392353</v>
      </c>
      <c r="D21" s="51">
        <v>292112.34340199421</v>
      </c>
      <c r="E21" s="51">
        <v>1812497.9988116713</v>
      </c>
      <c r="F21" s="59">
        <v>0</v>
      </c>
      <c r="G21" s="54">
        <f t="shared" si="0"/>
        <v>2667107.4847529009</v>
      </c>
    </row>
    <row r="22" spans="1:7" ht="16" thickBot="1" x14ac:dyDescent="0.4">
      <c r="A22" s="15">
        <v>21</v>
      </c>
      <c r="B22" s="25" t="s">
        <v>45</v>
      </c>
      <c r="C22" s="51">
        <v>1298892.6342345863</v>
      </c>
      <c r="D22" s="51">
        <v>803562.76450347761</v>
      </c>
      <c r="E22" s="51">
        <v>3913605.5097010573</v>
      </c>
      <c r="F22" s="59">
        <v>0</v>
      </c>
      <c r="G22" s="54">
        <f t="shared" si="0"/>
        <v>6016060.9084391212</v>
      </c>
    </row>
    <row r="23" spans="1:7" ht="16" thickBot="1" x14ac:dyDescent="0.4">
      <c r="A23" s="19"/>
      <c r="B23" s="19" t="s">
        <v>64</v>
      </c>
      <c r="C23" s="23"/>
      <c r="D23" s="23"/>
      <c r="E23" s="23"/>
      <c r="F23" s="23"/>
      <c r="G23" s="50"/>
    </row>
    <row r="24" spans="1:7" ht="16" thickBot="1" x14ac:dyDescent="0.4">
      <c r="A24" s="14">
        <v>39</v>
      </c>
      <c r="B24" s="25" t="s">
        <v>65</v>
      </c>
      <c r="C24" s="6">
        <v>292.07719182597231</v>
      </c>
      <c r="D24" s="6">
        <v>73.887074195053657</v>
      </c>
      <c r="E24" s="6">
        <v>1038.4586583463338</v>
      </c>
      <c r="F24" s="60">
        <v>0</v>
      </c>
      <c r="G24" s="47">
        <f>SUM(C24:F24)</f>
        <v>1404.4229243673599</v>
      </c>
    </row>
    <row r="25" spans="1:7" ht="16" thickBot="1" x14ac:dyDescent="0.4">
      <c r="A25" s="14">
        <v>40</v>
      </c>
      <c r="B25" s="25" t="s">
        <v>66</v>
      </c>
      <c r="C25" s="4">
        <v>5767.0319497116734</v>
      </c>
      <c r="D25" s="4">
        <v>3867.9062974614885</v>
      </c>
      <c r="E25" s="4">
        <v>22831.390240262648</v>
      </c>
      <c r="F25" s="60">
        <v>0</v>
      </c>
      <c r="G25" s="47">
        <f>SUM(C25:F25)</f>
        <v>32466.328487435811</v>
      </c>
    </row>
    <row r="26" spans="1:7" ht="16" thickBot="1" x14ac:dyDescent="0.4">
      <c r="A26" s="14">
        <v>41</v>
      </c>
      <c r="B26" s="25" t="s">
        <v>67</v>
      </c>
      <c r="C26" s="4">
        <v>3555.9258373944149</v>
      </c>
      <c r="D26" s="4">
        <v>3229.4225541847281</v>
      </c>
      <c r="E26" s="4">
        <v>17759.689621950751</v>
      </c>
      <c r="F26" s="60">
        <v>0</v>
      </c>
      <c r="G26" s="47">
        <f>SUM(C26:F26)</f>
        <v>24545.038013529895</v>
      </c>
    </row>
    <row r="27" spans="1:7" ht="16" thickBot="1" x14ac:dyDescent="0.4">
      <c r="A27" s="14">
        <v>42</v>
      </c>
      <c r="B27" s="25" t="s">
        <v>68</v>
      </c>
      <c r="C27" s="4">
        <v>3350</v>
      </c>
      <c r="D27" s="4">
        <v>186</v>
      </c>
      <c r="E27" s="4">
        <v>1342</v>
      </c>
      <c r="F27" s="60"/>
      <c r="G27" s="47">
        <f>SUM(C27:F27)</f>
        <v>4878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t="s">
        <v>104</v>
      </c>
      <c r="F7" s="40"/>
      <c r="G7" s="38"/>
      <c r="H7" s="38" t="s">
        <v>104</v>
      </c>
      <c r="I7" s="12"/>
    </row>
    <row r="8" spans="1:9" ht="15.5" x14ac:dyDescent="0.35">
      <c r="A8" s="28">
        <v>7</v>
      </c>
      <c r="B8" s="44" t="s">
        <v>31</v>
      </c>
      <c r="C8" s="38"/>
      <c r="D8" s="38"/>
      <c r="E8" s="39" t="s">
        <v>104</v>
      </c>
      <c r="F8" s="40"/>
      <c r="G8" s="38"/>
      <c r="H8" s="38" t="s">
        <v>104</v>
      </c>
      <c r="I8" s="12"/>
    </row>
    <row r="9" spans="1:9" ht="15.5" x14ac:dyDescent="0.35">
      <c r="A9" s="28">
        <v>8</v>
      </c>
      <c r="B9" s="44" t="s">
        <v>32</v>
      </c>
      <c r="C9" s="32"/>
      <c r="D9" s="32"/>
      <c r="E9" s="33"/>
      <c r="F9" s="40"/>
      <c r="G9" s="38"/>
      <c r="H9" s="38" t="s">
        <v>104</v>
      </c>
      <c r="I9" s="12"/>
    </row>
    <row r="10" spans="1:9" ht="15.5" x14ac:dyDescent="0.35">
      <c r="A10" s="28">
        <v>9</v>
      </c>
      <c r="B10" s="44" t="s">
        <v>33</v>
      </c>
      <c r="C10" s="32"/>
      <c r="D10" s="32"/>
      <c r="E10" s="33"/>
      <c r="F10" s="40"/>
      <c r="G10" s="38"/>
      <c r="H10" s="38" t="s">
        <v>104</v>
      </c>
      <c r="I10" s="12"/>
    </row>
    <row r="11" spans="1:9" ht="15.5" x14ac:dyDescent="0.35">
      <c r="A11" s="28">
        <v>10</v>
      </c>
      <c r="B11" s="44" t="s">
        <v>34</v>
      </c>
      <c r="C11" s="38"/>
      <c r="D11" s="38"/>
      <c r="E11" s="39"/>
      <c r="F11" s="40"/>
      <c r="G11" s="38"/>
      <c r="H11" s="38" t="s">
        <v>104</v>
      </c>
      <c r="I11" s="12"/>
    </row>
    <row r="12" spans="1:9" ht="15.5" x14ac:dyDescent="0.35">
      <c r="A12" s="28">
        <v>11</v>
      </c>
      <c r="B12" s="44" t="s">
        <v>35</v>
      </c>
      <c r="C12" s="38"/>
      <c r="D12" s="38"/>
      <c r="E12" s="39"/>
      <c r="F12" s="40"/>
      <c r="G12" s="38"/>
      <c r="H12" s="38" t="s">
        <v>104</v>
      </c>
      <c r="I12" s="12"/>
    </row>
    <row r="13" spans="1:9" ht="16" thickBot="1" x14ac:dyDescent="0.4">
      <c r="A13" s="29">
        <v>13</v>
      </c>
      <c r="B13" s="45" t="s">
        <v>36</v>
      </c>
      <c r="C13" s="34"/>
      <c r="D13" s="34"/>
      <c r="E13" s="35"/>
      <c r="F13" s="41"/>
      <c r="G13" s="42"/>
      <c r="H13" s="43" t="s">
        <v>104</v>
      </c>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t="s">
        <v>104</v>
      </c>
      <c r="F15" s="40"/>
      <c r="G15" s="38"/>
      <c r="H15" s="38" t="s">
        <v>104</v>
      </c>
      <c r="I15" s="37"/>
    </row>
    <row r="16" spans="1:9" ht="15.5" x14ac:dyDescent="0.35">
      <c r="A16" s="28">
        <v>16</v>
      </c>
      <c r="B16" s="44" t="s">
        <v>40</v>
      </c>
      <c r="C16" s="38"/>
      <c r="D16" s="38"/>
      <c r="E16" s="39" t="s">
        <v>104</v>
      </c>
      <c r="F16" s="40"/>
      <c r="G16" s="38"/>
      <c r="H16" s="38" t="s">
        <v>104</v>
      </c>
      <c r="I16" s="12"/>
    </row>
    <row r="17" spans="1:9" ht="15.5" x14ac:dyDescent="0.35">
      <c r="A17" s="28">
        <v>17</v>
      </c>
      <c r="B17" s="44" t="s">
        <v>41</v>
      </c>
      <c r="C17" s="38"/>
      <c r="D17" s="38"/>
      <c r="E17" s="39" t="s">
        <v>104</v>
      </c>
      <c r="F17" s="40"/>
      <c r="G17" s="38"/>
      <c r="H17" s="38" t="s">
        <v>104</v>
      </c>
      <c r="I17" s="12"/>
    </row>
    <row r="18" spans="1:9" ht="15.5" x14ac:dyDescent="0.35">
      <c r="A18" s="28">
        <v>18</v>
      </c>
      <c r="B18" s="44" t="s">
        <v>42</v>
      </c>
      <c r="C18" s="38"/>
      <c r="D18" s="38"/>
      <c r="E18" s="39" t="s">
        <v>104</v>
      </c>
      <c r="F18" s="40"/>
      <c r="G18" s="38"/>
      <c r="H18" s="38" t="s">
        <v>104</v>
      </c>
      <c r="I18" s="12"/>
    </row>
    <row r="19" spans="1:9" ht="15.5" x14ac:dyDescent="0.35">
      <c r="A19" s="28">
        <v>19</v>
      </c>
      <c r="B19" s="44" t="s">
        <v>43</v>
      </c>
      <c r="C19" s="38"/>
      <c r="D19" s="38"/>
      <c r="E19" s="39" t="s">
        <v>104</v>
      </c>
      <c r="F19" s="40"/>
      <c r="G19" s="38"/>
      <c r="H19" s="38" t="s">
        <v>104</v>
      </c>
      <c r="I19" s="12"/>
    </row>
    <row r="20" spans="1:9" ht="15.5" x14ac:dyDescent="0.35">
      <c r="A20" s="28">
        <v>20</v>
      </c>
      <c r="B20" s="44" t="s">
        <v>44</v>
      </c>
      <c r="C20" s="38"/>
      <c r="D20" s="38"/>
      <c r="E20" s="39" t="s">
        <v>104</v>
      </c>
      <c r="F20" s="40"/>
      <c r="G20" s="38"/>
      <c r="H20" s="38" t="s">
        <v>104</v>
      </c>
      <c r="I20" s="12"/>
    </row>
    <row r="21" spans="1:9" ht="15.5" x14ac:dyDescent="0.35">
      <c r="A21" s="28">
        <v>21</v>
      </c>
      <c r="B21" s="44" t="s">
        <v>45</v>
      </c>
      <c r="C21" s="38"/>
      <c r="D21" s="38"/>
      <c r="E21" s="39" t="s">
        <v>104</v>
      </c>
      <c r="F21" s="40"/>
      <c r="G21" s="38"/>
      <c r="H21" s="38" t="s">
        <v>104</v>
      </c>
      <c r="I21" s="12"/>
    </row>
    <row r="22" spans="1:9" ht="15.5" x14ac:dyDescent="0.35">
      <c r="A22" s="28">
        <v>22</v>
      </c>
      <c r="B22" s="44" t="s">
        <v>46</v>
      </c>
      <c r="C22" s="32"/>
      <c r="D22" s="32"/>
      <c r="E22" s="33"/>
      <c r="F22" s="40" t="s">
        <v>104</v>
      </c>
      <c r="G22" s="38"/>
      <c r="H22" s="38"/>
      <c r="I22" s="12"/>
    </row>
    <row r="23" spans="1:9" ht="15.5" x14ac:dyDescent="0.35">
      <c r="A23" s="28">
        <v>23</v>
      </c>
      <c r="B23" s="44" t="s">
        <v>47</v>
      </c>
      <c r="C23" s="32"/>
      <c r="D23" s="32"/>
      <c r="E23" s="33"/>
      <c r="F23" s="40" t="s">
        <v>104</v>
      </c>
      <c r="G23" s="38"/>
      <c r="H23" s="38"/>
      <c r="I23" s="12"/>
    </row>
    <row r="24" spans="1:9" ht="15.5" x14ac:dyDescent="0.35">
      <c r="A24" s="28">
        <v>24</v>
      </c>
      <c r="B24" s="44" t="s">
        <v>48</v>
      </c>
      <c r="C24" s="32"/>
      <c r="D24" s="32"/>
      <c r="E24" s="33"/>
      <c r="F24" s="40" t="s">
        <v>104</v>
      </c>
      <c r="G24" s="38"/>
      <c r="H24" s="38"/>
      <c r="I24" s="12"/>
    </row>
    <row r="25" spans="1:9" ht="15.5" x14ac:dyDescent="0.35">
      <c r="A25" s="28">
        <v>26</v>
      </c>
      <c r="B25" s="44" t="s">
        <v>49</v>
      </c>
      <c r="C25" s="32"/>
      <c r="D25" s="32"/>
      <c r="E25" s="33"/>
      <c r="F25" s="40" t="s">
        <v>104</v>
      </c>
      <c r="G25" s="38"/>
      <c r="H25" s="38"/>
      <c r="I25" s="12"/>
    </row>
    <row r="26" spans="1:9" ht="15.5" x14ac:dyDescent="0.35">
      <c r="A26" s="28">
        <v>27</v>
      </c>
      <c r="B26" s="44" t="s">
        <v>50</v>
      </c>
      <c r="C26" s="32"/>
      <c r="D26" s="32"/>
      <c r="E26" s="33"/>
      <c r="F26" s="40"/>
      <c r="G26" s="38"/>
      <c r="H26" s="38" t="s">
        <v>104</v>
      </c>
      <c r="I26" s="12"/>
    </row>
    <row r="27" spans="1:9" ht="15.5" x14ac:dyDescent="0.35">
      <c r="A27" s="28">
        <v>28</v>
      </c>
      <c r="B27" s="44" t="s">
        <v>51</v>
      </c>
      <c r="C27" s="32"/>
      <c r="D27" s="32"/>
      <c r="E27" s="33"/>
      <c r="F27" s="40"/>
      <c r="G27" s="38"/>
      <c r="H27" s="38" t="s">
        <v>104</v>
      </c>
      <c r="I27" s="12"/>
    </row>
    <row r="28" spans="1:9" ht="15.5" x14ac:dyDescent="0.35">
      <c r="A28" s="28">
        <v>29</v>
      </c>
      <c r="B28" s="44" t="s">
        <v>87</v>
      </c>
      <c r="C28" s="32"/>
      <c r="D28" s="32"/>
      <c r="E28" s="33"/>
      <c r="F28" s="40"/>
      <c r="G28" s="38"/>
      <c r="H28" s="38" t="s">
        <v>104</v>
      </c>
      <c r="I28" s="12"/>
    </row>
    <row r="29" spans="1:9" ht="15.5" x14ac:dyDescent="0.35">
      <c r="A29" s="28">
        <v>30</v>
      </c>
      <c r="B29" s="44" t="s">
        <v>53</v>
      </c>
      <c r="C29" s="32"/>
      <c r="D29" s="32"/>
      <c r="E29" s="33"/>
      <c r="F29" s="40" t="s">
        <v>104</v>
      </c>
      <c r="G29" s="38"/>
      <c r="H29" s="38"/>
      <c r="I29" s="12"/>
    </row>
    <row r="30" spans="1:9" ht="15.5" x14ac:dyDescent="0.35">
      <c r="A30" s="28">
        <v>31</v>
      </c>
      <c r="B30" s="44" t="s">
        <v>54</v>
      </c>
      <c r="C30" s="32"/>
      <c r="D30" s="32"/>
      <c r="E30" s="33"/>
      <c r="F30" s="40"/>
      <c r="G30" s="38"/>
      <c r="H30" s="38" t="s">
        <v>104</v>
      </c>
      <c r="I30" s="12"/>
    </row>
    <row r="31" spans="1:9" ht="15.5" x14ac:dyDescent="0.35">
      <c r="A31" s="28">
        <v>32</v>
      </c>
      <c r="B31" s="44" t="s">
        <v>55</v>
      </c>
      <c r="C31" s="32"/>
      <c r="D31" s="32"/>
      <c r="E31" s="33"/>
      <c r="F31" s="40"/>
      <c r="G31" s="38"/>
      <c r="H31" s="38" t="s">
        <v>104</v>
      </c>
      <c r="I31" s="12"/>
    </row>
    <row r="32" spans="1:9" ht="15.5" x14ac:dyDescent="0.35">
      <c r="A32" s="28">
        <v>33</v>
      </c>
      <c r="B32" s="44" t="s">
        <v>56</v>
      </c>
      <c r="C32" s="32"/>
      <c r="D32" s="32"/>
      <c r="E32" s="33"/>
      <c r="F32" s="40" t="s">
        <v>104</v>
      </c>
      <c r="G32" s="38"/>
      <c r="H32" s="38"/>
      <c r="I32" s="12"/>
    </row>
    <row r="33" spans="1:9" ht="15.5" x14ac:dyDescent="0.35">
      <c r="A33" s="28" t="s">
        <v>57</v>
      </c>
      <c r="B33" s="44" t="s">
        <v>58</v>
      </c>
      <c r="C33" s="32"/>
      <c r="D33" s="32"/>
      <c r="E33" s="33"/>
      <c r="F33" s="40" t="s">
        <v>104</v>
      </c>
      <c r="G33" s="38"/>
      <c r="H33" s="38"/>
      <c r="I33" s="12"/>
    </row>
    <row r="34" spans="1:9" ht="15.5" x14ac:dyDescent="0.35">
      <c r="A34" s="28">
        <v>34</v>
      </c>
      <c r="B34" s="44" t="s">
        <v>59</v>
      </c>
      <c r="C34" s="32"/>
      <c r="D34" s="32"/>
      <c r="E34" s="33"/>
      <c r="F34" s="40"/>
      <c r="G34" s="38"/>
      <c r="H34" s="38" t="s">
        <v>104</v>
      </c>
      <c r="I34" s="12"/>
    </row>
    <row r="35" spans="1:9" ht="15.5" x14ac:dyDescent="0.35">
      <c r="A35" s="28">
        <v>35</v>
      </c>
      <c r="B35" s="44" t="s">
        <v>60</v>
      </c>
      <c r="C35" s="32"/>
      <c r="D35" s="32"/>
      <c r="E35" s="33"/>
      <c r="F35" s="40" t="s">
        <v>104</v>
      </c>
      <c r="G35" s="38"/>
      <c r="H35" s="38"/>
      <c r="I35" s="12"/>
    </row>
    <row r="36" spans="1:9" ht="16" thickBot="1" x14ac:dyDescent="0.4">
      <c r="A36" s="29">
        <v>36</v>
      </c>
      <c r="B36" s="45" t="s">
        <v>61</v>
      </c>
      <c r="C36" s="34"/>
      <c r="D36" s="34"/>
      <c r="E36" s="35"/>
      <c r="F36" s="41"/>
      <c r="G36" s="42"/>
      <c r="H36" s="43" t="s">
        <v>104</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2" sqref="C2"/>
    </sheetView>
  </sheetViews>
  <sheetFormatPr defaultColWidth="9.1796875" defaultRowHeight="14.5" x14ac:dyDescent="0.35"/>
  <cols>
    <col min="1" max="1" width="8.26953125" style="83" customWidth="1"/>
    <col min="2" max="2" width="6.54296875" style="83" bestFit="1" customWidth="1"/>
    <col min="3" max="3" width="50.7265625" style="83" customWidth="1"/>
    <col min="4" max="5" width="55.7265625" style="83" customWidth="1"/>
    <col min="6" max="8" width="16.7265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t="s">
        <v>105</v>
      </c>
      <c r="E6" s="38" t="s">
        <v>105</v>
      </c>
    </row>
    <row r="7" spans="1:9" ht="15.5" x14ac:dyDescent="0.35">
      <c r="B7" s="94">
        <v>7</v>
      </c>
      <c r="C7" s="95" t="s">
        <v>31</v>
      </c>
      <c r="D7" s="38" t="s">
        <v>105</v>
      </c>
      <c r="E7" s="38" t="s">
        <v>105</v>
      </c>
    </row>
    <row r="8" spans="1:9" ht="15.5" x14ac:dyDescent="0.35">
      <c r="B8" s="94">
        <v>8</v>
      </c>
      <c r="C8" s="95" t="s">
        <v>32</v>
      </c>
      <c r="D8" s="38"/>
      <c r="E8" s="38" t="s">
        <v>105</v>
      </c>
    </row>
    <row r="9" spans="1:9" ht="31" x14ac:dyDescent="0.35">
      <c r="B9" s="94">
        <v>9</v>
      </c>
      <c r="C9" s="95" t="s">
        <v>33</v>
      </c>
      <c r="D9" s="38"/>
      <c r="E9" s="38" t="s">
        <v>106</v>
      </c>
    </row>
    <row r="10" spans="1:9" ht="15.5" x14ac:dyDescent="0.35">
      <c r="B10" s="94">
        <v>10</v>
      </c>
      <c r="C10" s="95" t="s">
        <v>34</v>
      </c>
      <c r="D10" s="38"/>
      <c r="E10" s="38"/>
    </row>
    <row r="11" spans="1:9" ht="15.5" x14ac:dyDescent="0.35">
      <c r="B11" s="94">
        <v>11</v>
      </c>
      <c r="C11" s="95" t="s">
        <v>35</v>
      </c>
      <c r="D11" s="38"/>
      <c r="E11" s="38"/>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t="s">
        <v>107</v>
      </c>
      <c r="E14" s="38" t="s">
        <v>107</v>
      </c>
    </row>
    <row r="15" spans="1:9" ht="31" x14ac:dyDescent="0.35">
      <c r="B15" s="94">
        <v>16</v>
      </c>
      <c r="C15" s="95" t="s">
        <v>40</v>
      </c>
      <c r="D15" s="38" t="s">
        <v>107</v>
      </c>
      <c r="E15" s="38" t="s">
        <v>107</v>
      </c>
    </row>
    <row r="16" spans="1:9" ht="31" x14ac:dyDescent="0.35">
      <c r="B16" s="94">
        <v>17</v>
      </c>
      <c r="C16" s="95" t="s">
        <v>41</v>
      </c>
      <c r="D16" s="38" t="s">
        <v>107</v>
      </c>
      <c r="E16" s="38" t="s">
        <v>107</v>
      </c>
    </row>
    <row r="17" spans="2:5" ht="15.5" x14ac:dyDescent="0.35">
      <c r="B17" s="94">
        <v>18</v>
      </c>
      <c r="C17" s="95" t="s">
        <v>42</v>
      </c>
      <c r="D17" s="38" t="s">
        <v>107</v>
      </c>
      <c r="E17" s="38" t="s">
        <v>107</v>
      </c>
    </row>
    <row r="18" spans="2:5" ht="15.5" x14ac:dyDescent="0.35">
      <c r="B18" s="94">
        <v>19</v>
      </c>
      <c r="C18" s="95" t="s">
        <v>43</v>
      </c>
      <c r="D18" s="38"/>
      <c r="E18" s="38"/>
    </row>
    <row r="19" spans="2:5" ht="15.5" x14ac:dyDescent="0.35">
      <c r="B19" s="94">
        <v>20</v>
      </c>
      <c r="C19" s="95" t="s">
        <v>44</v>
      </c>
      <c r="D19" s="38" t="s">
        <v>107</v>
      </c>
      <c r="E19" s="38" t="s">
        <v>107</v>
      </c>
    </row>
    <row r="20" spans="2:5" ht="15.5" x14ac:dyDescent="0.35">
      <c r="B20" s="94">
        <v>21</v>
      </c>
      <c r="C20" s="95" t="s">
        <v>45</v>
      </c>
      <c r="D20" s="38" t="s">
        <v>107</v>
      </c>
      <c r="E20" s="38" t="s">
        <v>107</v>
      </c>
    </row>
    <row r="21" spans="2:5" ht="15.5" x14ac:dyDescent="0.35">
      <c r="B21" s="94">
        <v>22</v>
      </c>
      <c r="C21" s="95" t="s">
        <v>46</v>
      </c>
      <c r="D21" s="38"/>
      <c r="E21" s="38"/>
    </row>
    <row r="22" spans="2:5" ht="31" x14ac:dyDescent="0.35">
      <c r="B22" s="94">
        <v>23</v>
      </c>
      <c r="C22" s="95" t="s">
        <v>47</v>
      </c>
      <c r="D22" s="38"/>
      <c r="E22" s="38"/>
    </row>
    <row r="23" spans="2:5" ht="15.5" x14ac:dyDescent="0.35">
      <c r="B23" s="94">
        <v>24</v>
      </c>
      <c r="C23" s="95" t="s">
        <v>48</v>
      </c>
      <c r="D23" s="38"/>
      <c r="E23" s="38"/>
    </row>
    <row r="24" spans="2:5" ht="15.5" x14ac:dyDescent="0.35">
      <c r="B24" s="94">
        <v>26</v>
      </c>
      <c r="C24" s="95" t="s">
        <v>49</v>
      </c>
      <c r="D24" s="38"/>
      <c r="E24" s="38"/>
    </row>
    <row r="25" spans="2:5" ht="15.5" x14ac:dyDescent="0.35">
      <c r="B25" s="94">
        <v>27</v>
      </c>
      <c r="C25" s="95" t="s">
        <v>50</v>
      </c>
      <c r="D25" s="38"/>
      <c r="E25" s="38" t="s">
        <v>108</v>
      </c>
    </row>
    <row r="26" spans="2:5" ht="15.5" x14ac:dyDescent="0.35">
      <c r="B26" s="94">
        <v>28</v>
      </c>
      <c r="C26" s="95" t="s">
        <v>51</v>
      </c>
      <c r="D26" s="38"/>
      <c r="E26" s="38" t="s">
        <v>108</v>
      </c>
    </row>
    <row r="27" spans="2:5" ht="15.5" x14ac:dyDescent="0.35">
      <c r="B27" s="94">
        <v>29</v>
      </c>
      <c r="C27" s="95" t="s">
        <v>87</v>
      </c>
      <c r="D27" s="38"/>
      <c r="E27" s="38" t="s">
        <v>108</v>
      </c>
    </row>
    <row r="28" spans="2:5" ht="15.5" x14ac:dyDescent="0.35">
      <c r="B28" s="94">
        <v>30</v>
      </c>
      <c r="C28" s="95" t="s">
        <v>53</v>
      </c>
      <c r="D28" s="38"/>
      <c r="E28" s="38"/>
    </row>
    <row r="29" spans="2:5" ht="15.5" x14ac:dyDescent="0.35">
      <c r="B29" s="94">
        <v>31</v>
      </c>
      <c r="C29" s="95" t="s">
        <v>54</v>
      </c>
      <c r="D29" s="38"/>
      <c r="E29" s="38" t="s">
        <v>108</v>
      </c>
    </row>
    <row r="30" spans="2:5" ht="31" x14ac:dyDescent="0.35">
      <c r="B30" s="94">
        <v>32</v>
      </c>
      <c r="C30" s="95" t="s">
        <v>55</v>
      </c>
      <c r="D30" s="38"/>
      <c r="E30" s="38" t="s">
        <v>109</v>
      </c>
    </row>
    <row r="31" spans="2:5" ht="15.5" x14ac:dyDescent="0.35">
      <c r="B31" s="94">
        <v>33</v>
      </c>
      <c r="C31" s="95" t="s">
        <v>56</v>
      </c>
      <c r="D31" s="38"/>
      <c r="E31" s="38"/>
    </row>
    <row r="32" spans="2:5" ht="15.5" x14ac:dyDescent="0.35">
      <c r="B32" s="94" t="s">
        <v>57</v>
      </c>
      <c r="C32" s="95" t="s">
        <v>58</v>
      </c>
      <c r="D32" s="38"/>
      <c r="E32" s="38"/>
    </row>
    <row r="33" spans="2:5" ht="15.5" x14ac:dyDescent="0.35">
      <c r="B33" s="94">
        <v>34</v>
      </c>
      <c r="C33" s="95" t="s">
        <v>59</v>
      </c>
      <c r="D33" s="38"/>
      <c r="E33" s="38" t="s">
        <v>108</v>
      </c>
    </row>
    <row r="34" spans="2:5" ht="15.5" x14ac:dyDescent="0.35">
      <c r="B34" s="94">
        <v>35</v>
      </c>
      <c r="C34" s="95" t="s">
        <v>60</v>
      </c>
      <c r="D34" s="38"/>
      <c r="E34" s="38"/>
    </row>
    <row r="35" spans="2:5" ht="16" thickBot="1" x14ac:dyDescent="0.4">
      <c r="B35" s="96">
        <v>36</v>
      </c>
      <c r="C35" s="97" t="s">
        <v>61</v>
      </c>
      <c r="D35" s="38"/>
      <c r="E35" s="38" t="s">
        <v>108</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2021-04-21T15:58:54Z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