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7D5653C9-8760-4749-B749-B0EA5BF0388A}"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definedNames>
    <definedName name="_xlnm.Print_Area" localSheetId="2">'Area 1 Data'!$A$1:$G$27</definedName>
    <definedName name="_xlnm.Print_Area" localSheetId="3">'Area 2 Data'!$A$2:$G$27</definedName>
    <definedName name="_xlnm.Print_Area" localSheetId="4">'Area 3 Data'!$A$2:$G$27</definedName>
    <definedName name="_xlnm.Print_Area" localSheetId="5">'Area 4 Data'!$A$2:$G$27</definedName>
    <definedName name="_xlnm.Print_Area" localSheetId="7">Comments!$B$1:$E$35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2" l="1"/>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D19" i="2"/>
  <c r="C19" i="2"/>
  <c r="E18" i="2"/>
  <c r="D18" i="2"/>
  <c r="D21" i="2" s="1"/>
  <c r="C18" i="2"/>
  <c r="F15" i="2"/>
  <c r="E15" i="2"/>
  <c r="D15" i="2"/>
  <c r="C15" i="2"/>
  <c r="F14" i="2"/>
  <c r="E14" i="2"/>
  <c r="D14" i="2"/>
  <c r="C14" i="2"/>
  <c r="F11" i="2"/>
  <c r="E11" i="2"/>
  <c r="D11" i="2"/>
  <c r="C11" i="2"/>
  <c r="F10" i="2"/>
  <c r="E10" i="2"/>
  <c r="D10" i="2"/>
  <c r="G10" i="2" s="1"/>
  <c r="C10" i="2"/>
  <c r="F9" i="2"/>
  <c r="E9" i="2"/>
  <c r="E12" i="2" s="1"/>
  <c r="D9" i="2"/>
  <c r="G9" i="2" s="1"/>
  <c r="C9" i="2"/>
  <c r="F6" i="2"/>
  <c r="E6" i="2"/>
  <c r="D6" i="2"/>
  <c r="C6" i="2"/>
  <c r="F5" i="2"/>
  <c r="E5" i="2"/>
  <c r="D5" i="2"/>
  <c r="C5" i="2"/>
  <c r="D46" i="2"/>
  <c r="E46" i="2"/>
  <c r="F46" i="2"/>
  <c r="F47" i="2" s="1"/>
  <c r="C46"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51" i="2" s="1"/>
  <c r="G25" i="3"/>
  <c r="G50" i="2" s="1"/>
  <c r="G24" i="3"/>
  <c r="G49" i="2" s="1"/>
  <c r="G22" i="3"/>
  <c r="G21" i="3"/>
  <c r="G28" i="2" s="1"/>
  <c r="G20" i="3"/>
  <c r="G27" i="2" s="1"/>
  <c r="G19" i="3"/>
  <c r="G26" i="2" s="1"/>
  <c r="G18" i="3"/>
  <c r="G17" i="3"/>
  <c r="G16" i="3"/>
  <c r="G14" i="3"/>
  <c r="G13" i="3"/>
  <c r="G12" i="3"/>
  <c r="G11" i="3"/>
  <c r="G9" i="3"/>
  <c r="G8" i="3"/>
  <c r="G7" i="3"/>
  <c r="G6" i="3"/>
  <c r="G5" i="3"/>
  <c r="G45" i="2"/>
  <c r="G44" i="2"/>
  <c r="G43" i="2"/>
  <c r="G42" i="2"/>
  <c r="G41" i="2"/>
  <c r="G40" i="2"/>
  <c r="G39" i="2"/>
  <c r="G38" i="2"/>
  <c r="G37" i="2"/>
  <c r="G36" i="2"/>
  <c r="G35" i="2"/>
  <c r="G34" i="2"/>
  <c r="G32" i="2"/>
  <c r="G31" i="2"/>
  <c r="G30" i="2"/>
  <c r="G20" i="2"/>
  <c r="G17" i="2"/>
  <c r="G16" i="2"/>
  <c r="F12" i="2" l="1"/>
  <c r="G24" i="2"/>
  <c r="G46" i="2"/>
  <c r="G29" i="2"/>
  <c r="G25" i="2"/>
  <c r="G19" i="2"/>
  <c r="C21" i="2"/>
  <c r="C12" i="2"/>
  <c r="G52" i="2"/>
  <c r="G23" i="2"/>
  <c r="E21" i="2"/>
  <c r="G18" i="2"/>
  <c r="D12" i="2"/>
  <c r="G11" i="2"/>
  <c r="E33" i="2"/>
  <c r="D33" i="2"/>
  <c r="D47" i="2" s="1"/>
  <c r="C33" i="2"/>
  <c r="G14" i="2"/>
  <c r="G15" i="2"/>
  <c r="E47" i="2"/>
  <c r="G5" i="2"/>
  <c r="G6" i="2"/>
  <c r="G12" i="2" l="1"/>
  <c r="G33" i="2"/>
  <c r="G21" i="2"/>
  <c r="C47" i="2"/>
  <c r="G47" i="2" s="1"/>
</calcChain>
</file>

<file path=xl/sharedStrings.xml><?xml version="1.0" encoding="utf-8"?>
<sst xmlns="http://schemas.openxmlformats.org/spreadsheetml/2006/main" count="369" uniqueCount="109">
  <si>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</si>
  <si>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</si>
  <si>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</si>
  <si>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</si>
  <si>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</si>
  <si>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</si>
  <si>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</si>
  <si>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</si>
  <si>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</si>
  <si>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</si>
  <si>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</si>
  <si>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</si>
  <si>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</si>
  <si>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</si>
  <si>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</si>
  <si>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</si>
  <si>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</si>
  <si>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</si>
  <si>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</si>
  <si>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</si>
  <si>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</si>
  <si>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</si>
  <si>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</si>
  <si>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</si>
  <si>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</si>
  <si>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</si>
  <si>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</si>
  <si>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</si>
  <si>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</si>
  <si>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</si>
  <si>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</si>
  <si>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</si>
  <si>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</si>
  <si>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</si>
  <si>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</si>
  <si>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</si>
  <si>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</si>
  <si>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</si>
  <si>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</si>
  <si>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</si>
  <si>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</si>
  <si>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</si>
  <si>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</si>
  <si>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</si>
  <si>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</si>
  <si>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</si>
  <si>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</si>
  <si>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</si>
  <si>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</si>
  <si>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</si>
  <si>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</si>
  <si>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</si>
  <si>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</si>
  <si>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</si>
  <si>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</si>
  <si>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</si>
  <si>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</si>
  <si>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</si>
  <si>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</si>
  <si>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</si>
  <si>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</si>
  <si>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</si>
  <si>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</si>
  <si>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</si>
  <si>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</si>
  <si>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</si>
  <si>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</si>
  <si>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</si>
  <si>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</si>
  <si>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</si>
  <si>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</si>
  <si>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</si>
  <si>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</si>
  <si>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</si>
  <si>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</si>
  <si>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</si>
  <si>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</si>
  <si>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</si>
  <si>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</si>
  <si>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</si>
  <si>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</si>
  <si>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</si>
  <si>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</si>
  <si>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</si>
  <si>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</si>
  <si>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</si>
  <si>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</si>
  <si>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</si>
  <si>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</si>
  <si>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</si>
  <si>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</si>
  <si>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</si>
  <si>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</si>
  <si>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</si>
  <si>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</si>
  <si>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</si>
  <si>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</si>
  <si>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</si>
  <si>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Anthem Health Plans of Maine, Inc.</t>
  </si>
  <si>
    <t>Dan</t>
  </si>
  <si>
    <t>Wolke</t>
  </si>
  <si>
    <t>317-488-6245</t>
  </si>
  <si>
    <t>Dan.Wolke@anthem.com</t>
  </si>
  <si>
    <t>X</t>
  </si>
  <si>
    <t>Approximately 99% actual with allocations for accounting and other miscellaneous adjustments.</t>
  </si>
  <si>
    <t>Allocated based on group experience.</t>
  </si>
  <si>
    <t>Actual claims expense plus allocation of Incurred but not Reported claims and miscellaneous entries.</t>
  </si>
  <si>
    <t>Allocated based on proportionate share of Line of Business cost allocations.</t>
  </si>
  <si>
    <t>Premium taxes are actual; other charges are allocated based on proportionate share of Line of Business cost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</si>
</sst>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51"/>
  <sheetViews>
    <sheetView showGridLines="0" showRowColHeaders="0" tabSelected="1" zoomScale="80" zoomScaleNormal="80" workbookViewId="0">
      <selection activeCell="E24" sqref="E2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94</v>
      </c>
      <c r="F1" s="104"/>
      <c r="G1" s="74"/>
      <c r="H1" s="74"/>
      <c r="I1" s="74"/>
      <c r="J1" s="74"/>
      <c r="K1" s="74"/>
      <c r="L1" s="74"/>
      <c r="M1" s="74"/>
      <c r="N1" s="74"/>
      <c r="O1" s="74"/>
      <c r="P1" s="74"/>
      <c r="Q1" s="74"/>
      <c r="R1" s="74"/>
      <c r="S1" s="74"/>
    </row>
    <row r="2" spans="2:19" s="73" customFormat="1" ht="18.75" x14ac:dyDescent="0.3">
      <c r="B2" s="75" t="s">
        <v>95</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98</v>
      </c>
      <c r="F4" s="106"/>
      <c r="G4" s="106"/>
      <c r="H4" s="106"/>
      <c r="I4" s="106"/>
      <c r="J4" s="106"/>
      <c r="K4" s="107"/>
      <c r="L4" s="78"/>
      <c r="M4" s="78"/>
      <c r="N4" s="78"/>
      <c r="O4" s="78"/>
      <c r="P4" s="78"/>
      <c r="Q4" s="78"/>
      <c r="R4" s="78"/>
      <c r="S4" s="78"/>
    </row>
    <row r="5" spans="2:19" ht="19.5" thickBot="1" x14ac:dyDescent="0.35">
      <c r="B5" s="78" t="s">
        <v>2</v>
      </c>
      <c r="C5" s="78"/>
      <c r="D5" s="78"/>
      <c r="E5" s="105">
        <v>52618</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99</v>
      </c>
      <c r="E8" s="106"/>
      <c r="F8" s="106"/>
      <c r="G8" s="107"/>
      <c r="H8" s="78"/>
      <c r="I8" s="78"/>
      <c r="J8" s="99" t="s">
        <v>5</v>
      </c>
      <c r="K8" s="108" t="s">
        <v>100</v>
      </c>
      <c r="L8" s="109"/>
      <c r="M8" s="109"/>
      <c r="N8" s="110"/>
      <c r="P8" s="78"/>
      <c r="Q8" s="78"/>
      <c r="R8" s="78"/>
      <c r="S8" s="78"/>
    </row>
    <row r="9" spans="2:19" ht="19.5" thickBot="1" x14ac:dyDescent="0.35">
      <c r="B9" s="78" t="s">
        <v>91</v>
      </c>
      <c r="C9" s="78"/>
      <c r="D9" s="105" t="s">
        <v>102</v>
      </c>
      <c r="E9" s="106"/>
      <c r="F9" s="106"/>
      <c r="G9" s="106"/>
      <c r="H9" s="106"/>
      <c r="I9" s="107"/>
      <c r="J9" s="100" t="s">
        <v>6</v>
      </c>
      <c r="K9" s="111" t="s">
        <v>101</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2018</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97</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96</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52"/>
  <sheetViews>
    <sheetView showGridLines="0" showRowColHeaders="0" zoomScale="80" zoomScaleNormal="80" workbookViewId="0">
      <pane ySplit="4" topLeftCell="A5" activePane="bottomLeft" state="frozenSplit"/>
      <selection activeCell="C1" sqref="C1:G65536"/>
      <selection pane="bottomLeft" activeCell="B3" sqref="B3"/>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1487300</v>
      </c>
      <c r="D5" s="47">
        <f>'Area 1 Data'!D5+'Area 2 Data'!D5+'Area 3 Data'!D5+'Area 4 Data'!D5</f>
        <v>178186</v>
      </c>
      <c r="E5" s="47">
        <f>'Area 1 Data'!E5+'Area 2 Data'!E5+'Area 3 Data'!E5+'Area 4 Data'!E5</f>
        <v>39032</v>
      </c>
      <c r="F5" s="47">
        <f>'Area 1 Data'!F5+'Area 2 Data'!F5+'Area 3 Data'!F5+'Area 4 Data'!F5</f>
        <v>394731</v>
      </c>
      <c r="G5" s="47">
        <f t="shared" ref="G5:G12" si="0">SUM(C5:F5)</f>
        <v>2099249</v>
      </c>
    </row>
    <row r="6" spans="1:8" ht="16.5" thickBot="1" x14ac:dyDescent="0.3">
      <c r="A6" s="15">
        <v>2</v>
      </c>
      <c r="B6" s="25" t="s">
        <v>19</v>
      </c>
      <c r="C6" s="47">
        <f>'Area 1 Data'!C6+'Area 2 Data'!C6+'Area 3 Data'!C6+'Area 4 Data'!C6</f>
        <v>171</v>
      </c>
      <c r="D6" s="47">
        <f>'Area 1 Data'!D6+'Area 2 Data'!D6+'Area 3 Data'!D6+'Area 4 Data'!D6</f>
        <v>9195</v>
      </c>
      <c r="E6" s="47">
        <f>'Area 1 Data'!E6+'Area 2 Data'!E6+'Area 3 Data'!E6+'Area 4 Data'!E6</f>
        <v>1831</v>
      </c>
      <c r="F6" s="47">
        <f>'Area 1 Data'!F6+'Area 2 Data'!F6+'Area 3 Data'!F6+'Area 4 Data'!F6</f>
        <v>0</v>
      </c>
      <c r="G6" s="48">
        <f t="shared" si="0"/>
        <v>11197</v>
      </c>
    </row>
    <row r="7" spans="1:8" ht="16.5" thickBot="1" x14ac:dyDescent="0.3">
      <c r="A7" s="15" t="s">
        <v>20</v>
      </c>
      <c r="B7" s="25" t="s">
        <v>21</v>
      </c>
      <c r="C7" s="4">
        <v>20</v>
      </c>
      <c r="D7" s="4">
        <v>257</v>
      </c>
      <c r="E7" s="4">
        <v>105</v>
      </c>
      <c r="F7" s="4">
        <v>0</v>
      </c>
      <c r="G7" s="48">
        <f t="shared" si="0"/>
        <v>382</v>
      </c>
    </row>
    <row r="8" spans="1:8" ht="16.5" thickBot="1" x14ac:dyDescent="0.3">
      <c r="A8" s="15" t="s">
        <v>22</v>
      </c>
      <c r="B8" s="25" t="s">
        <v>23</v>
      </c>
      <c r="C8" s="60">
        <v>0</v>
      </c>
      <c r="D8" s="4">
        <v>143</v>
      </c>
      <c r="E8" s="4"/>
      <c r="F8" s="60">
        <v>0</v>
      </c>
      <c r="G8" s="48">
        <f t="shared" si="0"/>
        <v>143</v>
      </c>
      <c r="H8" s="37"/>
    </row>
    <row r="9" spans="1:8" ht="16.5" thickBot="1" x14ac:dyDescent="0.3">
      <c r="A9" s="15">
        <v>3</v>
      </c>
      <c r="B9" s="25" t="s">
        <v>24</v>
      </c>
      <c r="C9" s="62">
        <f>'Area 1 Data'!C7+'Area 2 Data'!C7+'Area 3 Data'!C7+'Area 4 Data'!C7</f>
        <v>57834</v>
      </c>
      <c r="D9" s="62">
        <f>'Area 1 Data'!D7+'Area 2 Data'!D7+'Area 3 Data'!D7+'Area 4 Data'!D7</f>
        <v>1958</v>
      </c>
      <c r="E9" s="62">
        <f>'Area 1 Data'!E7+'Area 2 Data'!E7+'Area 3 Data'!E7+'Area 4 Data'!E7</f>
        <v>799</v>
      </c>
      <c r="F9" s="62">
        <f>'Area 1 Data'!F7+'Area 2 Data'!F7+'Area 3 Data'!F7+'Area 4 Data'!F7</f>
        <v>7656</v>
      </c>
      <c r="G9" s="48">
        <f t="shared" si="0"/>
        <v>68247</v>
      </c>
    </row>
    <row r="10" spans="1:8" ht="16.5" thickBot="1" x14ac:dyDescent="0.3">
      <c r="A10" s="15">
        <v>4</v>
      </c>
      <c r="B10" s="25" t="s">
        <v>25</v>
      </c>
      <c r="C10" s="62">
        <f>'Area 1 Data'!C8+'Area 2 Data'!C8+'Area 3 Data'!C8+'Area 4 Data'!C8</f>
        <v>21939</v>
      </c>
      <c r="D10" s="62">
        <f>'Area 1 Data'!D8+'Area 2 Data'!D8+'Area 3 Data'!D8+'Area 4 Data'!D8</f>
        <v>7237</v>
      </c>
      <c r="E10" s="62">
        <f>'Area 1 Data'!E8+'Area 2 Data'!E8+'Area 3 Data'!E8+'Area 4 Data'!E8</f>
        <v>959</v>
      </c>
      <c r="F10" s="62">
        <f>'Area 1 Data'!F8+'Area 2 Data'!F8+'Area 3 Data'!F8+'Area 4 Data'!F8</f>
        <v>8266</v>
      </c>
      <c r="G10" s="48">
        <f t="shared" si="0"/>
        <v>38401</v>
      </c>
    </row>
    <row r="11" spans="1:8" ht="16.5" thickBot="1" x14ac:dyDescent="0.3">
      <c r="A11" s="15">
        <v>5</v>
      </c>
      <c r="B11" s="25" t="s">
        <v>26</v>
      </c>
      <c r="C11" s="62">
        <f>'Area 1 Data'!C9+'Area 2 Data'!C9+'Area 3 Data'!C9+'Area 4 Data'!C9</f>
        <v>45060</v>
      </c>
      <c r="D11" s="62">
        <f>'Area 1 Data'!D9+'Area 2 Data'!D9+'Area 3 Data'!D9+'Area 4 Data'!D9</f>
        <v>6069</v>
      </c>
      <c r="E11" s="62">
        <f>'Area 1 Data'!E9+'Area 2 Data'!E9+'Area 3 Data'!E9+'Area 4 Data'!E9</f>
        <v>1192</v>
      </c>
      <c r="F11" s="62">
        <f>'Area 1 Data'!F9+'Area 2 Data'!F9+'Area 3 Data'!F9+'Area 4 Data'!F9</f>
        <v>17563</v>
      </c>
      <c r="G11" s="48">
        <f t="shared" si="0"/>
        <v>69884</v>
      </c>
    </row>
    <row r="12" spans="1:8" ht="16.5" thickBot="1" x14ac:dyDescent="0.3">
      <c r="A12" s="1" t="s">
        <v>27</v>
      </c>
      <c r="B12" s="25" t="s">
        <v>28</v>
      </c>
      <c r="C12" s="48">
        <f>SUM(C9:C11)</f>
        <v>124833</v>
      </c>
      <c r="D12" s="48">
        <f>SUM(D9:D11)</f>
        <v>15264</v>
      </c>
      <c r="E12" s="48">
        <f>SUM(E9:E11)</f>
        <v>2950</v>
      </c>
      <c r="F12" s="48">
        <f>SUM(F9:F11)</f>
        <v>33485</v>
      </c>
      <c r="G12" s="48">
        <f t="shared" si="0"/>
        <v>176532</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831485053</v>
      </c>
      <c r="D14" s="63">
        <f>'Area 1 Data'!D11+'Area 2 Data'!D11+'Area 3 Data'!D11+'Area 4 Data'!D11</f>
        <v>58830635</v>
      </c>
      <c r="E14" s="63">
        <f>'Area 1 Data'!E11+'Area 2 Data'!E11+'Area 3 Data'!E11+'Area 4 Data'!E11</f>
        <v>25217286</v>
      </c>
      <c r="F14" s="63">
        <f>'Area 1 Data'!F11+'Area 2 Data'!F11+'Area 3 Data'!F11+'Area 4 Data'!F11</f>
        <v>9021536</v>
      </c>
      <c r="G14" s="54">
        <f t="shared" ref="G14:G21" si="1">SUM(C14:F14)</f>
        <v>924554510</v>
      </c>
    </row>
    <row r="15" spans="1:8" ht="16.5" thickBot="1" x14ac:dyDescent="0.3">
      <c r="A15" s="15">
        <v>7</v>
      </c>
      <c r="B15" s="25" t="s">
        <v>31</v>
      </c>
      <c r="C15" s="63">
        <f>'Area 1 Data'!C12+'Area 2 Data'!C12+'Area 3 Data'!C12+'Area 4 Data'!C12</f>
        <v>834164792</v>
      </c>
      <c r="D15" s="63">
        <f>'Area 1 Data'!D12+'Area 2 Data'!D12+'Area 3 Data'!D12+'Area 4 Data'!D12</f>
        <v>58826878</v>
      </c>
      <c r="E15" s="63">
        <f>'Area 1 Data'!E12+'Area 2 Data'!E12+'Area 3 Data'!E12+'Area 4 Data'!E12</f>
        <v>25221013</v>
      </c>
      <c r="F15" s="63">
        <f>'Area 1 Data'!F12+'Area 2 Data'!F12+'Area 3 Data'!F12+'Area 4 Data'!F12</f>
        <v>9021536</v>
      </c>
      <c r="G15" s="54">
        <f t="shared" si="1"/>
        <v>927234219</v>
      </c>
    </row>
    <row r="16" spans="1:8" ht="16.5" thickBot="1" x14ac:dyDescent="0.3">
      <c r="A16" s="15">
        <v>8</v>
      </c>
      <c r="B16" s="25" t="s">
        <v>32</v>
      </c>
      <c r="C16" s="51">
        <v>831427570</v>
      </c>
      <c r="D16" s="51">
        <v>58830634</v>
      </c>
      <c r="E16" s="51">
        <v>25217286</v>
      </c>
      <c r="F16" s="51">
        <v>9021536</v>
      </c>
      <c r="G16" s="54">
        <f t="shared" si="1"/>
        <v>924497026</v>
      </c>
    </row>
    <row r="17" spans="1:7" ht="16.5" thickBot="1" x14ac:dyDescent="0.3">
      <c r="A17" s="15">
        <v>9</v>
      </c>
      <c r="B17" s="25" t="s">
        <v>33</v>
      </c>
      <c r="C17" s="51">
        <v>2679739</v>
      </c>
      <c r="D17" s="51">
        <v>-3757</v>
      </c>
      <c r="E17" s="51">
        <v>3727</v>
      </c>
      <c r="F17" s="51">
        <v>0</v>
      </c>
      <c r="G17" s="54">
        <f t="shared" si="1"/>
        <v>2679709</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834107309</v>
      </c>
      <c r="D21" s="54">
        <f>SUM(D16:D20)</f>
        <v>58826877</v>
      </c>
      <c r="E21" s="54">
        <f>SUM(E16:E20)</f>
        <v>25221013</v>
      </c>
      <c r="F21" s="54">
        <f>SUM(F16:F20)</f>
        <v>9021536</v>
      </c>
      <c r="G21" s="54">
        <f t="shared" si="1"/>
        <v>927176735</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171508557</v>
      </c>
      <c r="D23" s="68">
        <f>'Area 1 Data'!D16+'Area 2 Data'!D16+'Area 3 Data'!D16+'Area 4 Data'!D16</f>
        <v>13764296</v>
      </c>
      <c r="E23" s="68">
        <f>'Area 1 Data'!E16+'Area 2 Data'!E16+'Area 3 Data'!E16+'Area 4 Data'!E16</f>
        <v>4800</v>
      </c>
      <c r="F23" s="69">
        <v>0</v>
      </c>
      <c r="G23" s="54">
        <f>'Area 1 Data'!G16+'Area 2 Data'!G16+'Area 3 Data'!G16+'Area 4 Data'!G16</f>
        <v>185277653</v>
      </c>
    </row>
    <row r="24" spans="1:7" ht="16.5" thickBot="1" x14ac:dyDescent="0.3">
      <c r="A24" s="15">
        <v>16</v>
      </c>
      <c r="B24" s="25" t="s">
        <v>40</v>
      </c>
      <c r="C24" s="68">
        <f>'Area 1 Data'!C17+'Area 2 Data'!C17+'Area 3 Data'!C17+'Area 4 Data'!C17</f>
        <v>149848983</v>
      </c>
      <c r="D24" s="68">
        <f>'Area 1 Data'!D17+'Area 2 Data'!D17+'Area 3 Data'!D17+'Area 4 Data'!D17</f>
        <v>17960716</v>
      </c>
      <c r="E24" s="68">
        <f>'Area 1 Data'!E17+'Area 2 Data'!E17+'Area 3 Data'!E17+'Area 4 Data'!E17</f>
        <v>-80632</v>
      </c>
      <c r="F24" s="65">
        <v>0</v>
      </c>
      <c r="G24" s="54">
        <f>'Area 1 Data'!G17+'Area 2 Data'!G17+'Area 3 Data'!G17+'Area 4 Data'!G17</f>
        <v>167729067</v>
      </c>
    </row>
    <row r="25" spans="1:7" ht="16.5" thickBot="1" x14ac:dyDescent="0.3">
      <c r="A25" s="15">
        <v>17</v>
      </c>
      <c r="B25" s="25" t="s">
        <v>41</v>
      </c>
      <c r="C25" s="68">
        <f>'Area 1 Data'!C18+'Area 2 Data'!C18+'Area 3 Data'!C18+'Area 4 Data'!C18</f>
        <v>198204275</v>
      </c>
      <c r="D25" s="68">
        <f>'Area 1 Data'!D18+'Area 2 Data'!D18+'Area 3 Data'!D18+'Area 4 Data'!D18</f>
        <v>15456301</v>
      </c>
      <c r="E25" s="68">
        <f>'Area 1 Data'!E18+'Area 2 Data'!E18+'Area 3 Data'!E18+'Area 4 Data'!E18</f>
        <v>11903713</v>
      </c>
      <c r="F25" s="65">
        <v>0</v>
      </c>
      <c r="G25" s="54">
        <f>'Area 1 Data'!G18+'Area 2 Data'!G18+'Area 3 Data'!G18+'Area 4 Data'!G18</f>
        <v>225564289</v>
      </c>
    </row>
    <row r="26" spans="1:7" ht="16.5" thickBot="1" x14ac:dyDescent="0.3">
      <c r="A26" s="15">
        <v>18</v>
      </c>
      <c r="B26" s="25" t="s">
        <v>42</v>
      </c>
      <c r="C26" s="68">
        <f>'Area 1 Data'!C19+'Area 2 Data'!C19+'Area 3 Data'!C19+'Area 4 Data'!C19</f>
        <v>9817634</v>
      </c>
      <c r="D26" s="68">
        <f>'Area 1 Data'!D19+'Area 2 Data'!D19+'Area 3 Data'!D19+'Area 4 Data'!D19</f>
        <v>0</v>
      </c>
      <c r="E26" s="68">
        <f>'Area 1 Data'!E19+'Area 2 Data'!E19+'Area 3 Data'!E19+'Area 4 Data'!E19</f>
        <v>0</v>
      </c>
      <c r="F26" s="65">
        <v>0</v>
      </c>
      <c r="G26" s="54">
        <f>'Area 1 Data'!G19+'Area 2 Data'!G19+'Area 3 Data'!G19+'Area 4 Data'!G19</f>
        <v>9817634</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24427033</v>
      </c>
      <c r="D28" s="68">
        <f>'Area 1 Data'!D21+'Area 2 Data'!D21+'Area 3 Data'!D21+'Area 4 Data'!D21</f>
        <v>1094651</v>
      </c>
      <c r="E28" s="68">
        <f>'Area 1 Data'!E21+'Area 2 Data'!E21+'Area 3 Data'!E21+'Area 4 Data'!E21</f>
        <v>0</v>
      </c>
      <c r="F28" s="65">
        <v>0</v>
      </c>
      <c r="G28" s="54">
        <f>'Area 1 Data'!G21+'Area 2 Data'!G21+'Area 3 Data'!G21+'Area 4 Data'!G21</f>
        <v>25521684</v>
      </c>
    </row>
    <row r="29" spans="1:7" ht="16.5" thickBot="1" x14ac:dyDescent="0.3">
      <c r="A29" s="15">
        <v>21</v>
      </c>
      <c r="B29" s="25" t="s">
        <v>45</v>
      </c>
      <c r="C29" s="68">
        <f>'Area 1 Data'!C22+'Area 2 Data'!C22+'Area 3 Data'!C22+'Area 4 Data'!C22</f>
        <v>147181053</v>
      </c>
      <c r="D29" s="68">
        <f>'Area 1 Data'!D22+'Area 2 Data'!D22+'Area 3 Data'!D22+'Area 4 Data'!D22</f>
        <v>23821485</v>
      </c>
      <c r="E29" s="68">
        <f>'Area 1 Data'!E22+'Area 2 Data'!E22+'Area 3 Data'!E22+'Area 4 Data'!E22</f>
        <v>2848993</v>
      </c>
      <c r="F29" s="65">
        <v>0</v>
      </c>
      <c r="G29" s="54">
        <f>'Area 1 Data'!G22+'Area 2 Data'!G22+'Area 3 Data'!G22+'Area 4 Data'!G22</f>
        <v>173851531</v>
      </c>
    </row>
    <row r="30" spans="1:7" ht="16.5" thickBot="1" x14ac:dyDescent="0.3">
      <c r="A30" s="15">
        <v>22</v>
      </c>
      <c r="B30" s="25" t="s">
        <v>46</v>
      </c>
      <c r="C30" s="51">
        <v>0</v>
      </c>
      <c r="D30" s="51">
        <v>0</v>
      </c>
      <c r="E30" s="51">
        <v>0</v>
      </c>
      <c r="F30" s="65">
        <v>0</v>
      </c>
      <c r="G30" s="54">
        <f t="shared" ref="G30:G47" si="2">SUM(C30:F30)</f>
        <v>0</v>
      </c>
    </row>
    <row r="31" spans="1:7" ht="16.5" thickBot="1" x14ac:dyDescent="0.3">
      <c r="A31" s="15">
        <v>23</v>
      </c>
      <c r="B31" s="25" t="s">
        <v>47</v>
      </c>
      <c r="C31" s="51">
        <v>3302383</v>
      </c>
      <c r="D31" s="51">
        <v>167832</v>
      </c>
      <c r="E31" s="51">
        <v>-52497</v>
      </c>
      <c r="F31" s="65">
        <v>0</v>
      </c>
      <c r="G31" s="54">
        <f t="shared" si="2"/>
        <v>3417718</v>
      </c>
    </row>
    <row r="32" spans="1:7" ht="16.5" thickBot="1" x14ac:dyDescent="0.3">
      <c r="A32" s="15">
        <v>24</v>
      </c>
      <c r="B32" s="25" t="s">
        <v>48</v>
      </c>
      <c r="C32" s="51">
        <v>0</v>
      </c>
      <c r="D32" s="51">
        <v>0</v>
      </c>
      <c r="E32" s="51">
        <v>0</v>
      </c>
      <c r="F32" s="51">
        <v>0</v>
      </c>
      <c r="G32" s="54">
        <f t="shared" si="2"/>
        <v>0</v>
      </c>
    </row>
    <row r="33" spans="1:7" ht="16.5" thickBot="1" x14ac:dyDescent="0.3">
      <c r="A33" s="15">
        <v>25</v>
      </c>
      <c r="B33" s="25" t="s">
        <v>77</v>
      </c>
      <c r="C33" s="54">
        <f>SUM(C23:C31)-C32</f>
        <v>704289918</v>
      </c>
      <c r="D33" s="54">
        <f>SUM(D23:D31)-D32</f>
        <v>72265281</v>
      </c>
      <c r="E33" s="54">
        <f>SUM(E23:E31)-E32</f>
        <v>14624377</v>
      </c>
      <c r="F33" s="51">
        <v>9543396</v>
      </c>
      <c r="G33" s="54">
        <f t="shared" si="2"/>
        <v>800722972</v>
      </c>
    </row>
    <row r="34" spans="1:7" ht="16.5" thickBot="1" x14ac:dyDescent="0.3">
      <c r="A34" s="15">
        <v>26</v>
      </c>
      <c r="B34" s="25" t="s">
        <v>49</v>
      </c>
      <c r="C34" s="51">
        <v>0</v>
      </c>
      <c r="D34" s="51">
        <v>0</v>
      </c>
      <c r="E34" s="51">
        <v>0</v>
      </c>
      <c r="F34" s="51">
        <v>0</v>
      </c>
      <c r="G34" s="54">
        <f t="shared" si="2"/>
        <v>0</v>
      </c>
    </row>
    <row r="35" spans="1:7" ht="16.5" thickBot="1" x14ac:dyDescent="0.3">
      <c r="A35" s="15">
        <v>27</v>
      </c>
      <c r="B35" s="25" t="s">
        <v>50</v>
      </c>
      <c r="C35" s="51">
        <v>11621086</v>
      </c>
      <c r="D35" s="51">
        <v>3433347</v>
      </c>
      <c r="E35" s="51">
        <v>578975</v>
      </c>
      <c r="F35" s="51">
        <v>72768</v>
      </c>
      <c r="G35" s="54">
        <f t="shared" si="2"/>
        <v>15706176</v>
      </c>
    </row>
    <row r="36" spans="1:7" ht="16.5" thickBot="1" x14ac:dyDescent="0.3">
      <c r="A36" s="15">
        <v>28</v>
      </c>
      <c r="B36" s="25" t="s">
        <v>51</v>
      </c>
      <c r="C36" s="51">
        <v>8837562</v>
      </c>
      <c r="D36" s="51">
        <v>2610979</v>
      </c>
      <c r="E36" s="51">
        <v>440297</v>
      </c>
      <c r="F36" s="51">
        <v>55338</v>
      </c>
      <c r="G36" s="54">
        <f t="shared" si="2"/>
        <v>11944176</v>
      </c>
    </row>
    <row r="37" spans="1:7" ht="16.5" thickBot="1" x14ac:dyDescent="0.3">
      <c r="A37" s="15">
        <v>29</v>
      </c>
      <c r="B37" s="25" t="s">
        <v>52</v>
      </c>
      <c r="C37" s="51">
        <v>12340534</v>
      </c>
      <c r="D37" s="51">
        <v>4723809</v>
      </c>
      <c r="E37" s="51">
        <v>841430</v>
      </c>
      <c r="F37" s="51">
        <v>186788</v>
      </c>
      <c r="G37" s="54">
        <f t="shared" si="2"/>
        <v>18092561</v>
      </c>
    </row>
    <row r="38" spans="1:7" ht="16.5" thickBot="1" x14ac:dyDescent="0.3">
      <c r="A38" s="15">
        <v>30</v>
      </c>
      <c r="B38" s="25" t="s">
        <v>53</v>
      </c>
      <c r="C38" s="51">
        <v>3545430</v>
      </c>
      <c r="D38" s="51">
        <v>2267791</v>
      </c>
      <c r="E38" s="51">
        <v>19721</v>
      </c>
      <c r="F38" s="51">
        <v>0</v>
      </c>
      <c r="G38" s="54">
        <f t="shared" si="2"/>
        <v>5832942</v>
      </c>
    </row>
    <row r="39" spans="1:7" ht="16.5" thickBot="1" x14ac:dyDescent="0.3">
      <c r="A39" s="15">
        <v>31</v>
      </c>
      <c r="B39" s="25" t="s">
        <v>54</v>
      </c>
      <c r="C39" s="51">
        <v>1088087</v>
      </c>
      <c r="D39" s="51">
        <v>416507</v>
      </c>
      <c r="E39" s="51">
        <v>74190</v>
      </c>
      <c r="F39" s="51">
        <v>16469</v>
      </c>
      <c r="G39" s="54">
        <f t="shared" si="2"/>
        <v>1595253</v>
      </c>
    </row>
    <row r="40" spans="1:7" ht="16.5" thickBot="1" x14ac:dyDescent="0.3">
      <c r="A40" s="15">
        <v>32</v>
      </c>
      <c r="B40" s="25" t="s">
        <v>55</v>
      </c>
      <c r="C40" s="51">
        <v>7331739</v>
      </c>
      <c r="D40" s="51">
        <v>2806502</v>
      </c>
      <c r="E40" s="51">
        <v>499909</v>
      </c>
      <c r="F40" s="51">
        <v>110974</v>
      </c>
      <c r="G40" s="54">
        <f t="shared" si="2"/>
        <v>10749124</v>
      </c>
    </row>
    <row r="41" spans="1:7" ht="16.5" thickBot="1" x14ac:dyDescent="0.3">
      <c r="A41" s="14">
        <v>33</v>
      </c>
      <c r="B41" s="25" t="s">
        <v>56</v>
      </c>
      <c r="C41" s="51">
        <v>16102830</v>
      </c>
      <c r="D41" s="51">
        <v>1430494</v>
      </c>
      <c r="E41" s="51">
        <v>517342</v>
      </c>
      <c r="F41" s="51">
        <v>0</v>
      </c>
      <c r="G41" s="54">
        <f t="shared" si="2"/>
        <v>18050666</v>
      </c>
    </row>
    <row r="42" spans="1:7" ht="16.5" thickBot="1" x14ac:dyDescent="0.3">
      <c r="A42" s="15" t="s">
        <v>57</v>
      </c>
      <c r="B42" s="25" t="s">
        <v>58</v>
      </c>
      <c r="C42" s="51">
        <v>0</v>
      </c>
      <c r="D42" s="51">
        <v>4000</v>
      </c>
      <c r="E42" s="51">
        <v>0</v>
      </c>
      <c r="F42" s="51">
        <v>0</v>
      </c>
      <c r="G42" s="54">
        <f t="shared" si="2"/>
        <v>4000</v>
      </c>
    </row>
    <row r="43" spans="1:7" ht="16.5" thickBot="1" x14ac:dyDescent="0.3">
      <c r="A43" s="15">
        <v>34</v>
      </c>
      <c r="B43" s="25" t="s">
        <v>59</v>
      </c>
      <c r="C43" s="51">
        <v>31893</v>
      </c>
      <c r="D43" s="51">
        <v>12208</v>
      </c>
      <c r="E43" s="51">
        <v>2175</v>
      </c>
      <c r="F43" s="51">
        <v>483</v>
      </c>
      <c r="G43" s="54">
        <f t="shared" si="2"/>
        <v>46759</v>
      </c>
    </row>
    <row r="44" spans="1:7" ht="16.5" thickBot="1" x14ac:dyDescent="0.3">
      <c r="A44" s="15">
        <v>35</v>
      </c>
      <c r="B44" s="25" t="s">
        <v>60</v>
      </c>
      <c r="C44" s="51">
        <v>47188</v>
      </c>
      <c r="D44" s="51">
        <v>18831</v>
      </c>
      <c r="E44" s="51">
        <v>3175</v>
      </c>
      <c r="F44" s="51">
        <v>0</v>
      </c>
      <c r="G44" s="54">
        <f t="shared" si="2"/>
        <v>69194</v>
      </c>
    </row>
    <row r="45" spans="1:7" ht="16.5" thickBot="1" x14ac:dyDescent="0.3">
      <c r="A45" s="15">
        <v>36</v>
      </c>
      <c r="B45" s="25" t="s">
        <v>61</v>
      </c>
      <c r="C45" s="51">
        <v>3223809</v>
      </c>
      <c r="D45" s="51">
        <v>1234036</v>
      </c>
      <c r="E45" s="51">
        <v>219813</v>
      </c>
      <c r="F45" s="51">
        <v>48798</v>
      </c>
      <c r="G45" s="54">
        <f t="shared" si="2"/>
        <v>4726456</v>
      </c>
    </row>
    <row r="46" spans="1:7" ht="16.5" thickBot="1" x14ac:dyDescent="0.3">
      <c r="A46" s="15">
        <v>37</v>
      </c>
      <c r="B46" s="25" t="s">
        <v>62</v>
      </c>
      <c r="C46" s="54">
        <f>SUM(C35:C45)</f>
        <v>64170158</v>
      </c>
      <c r="D46" s="54">
        <f>SUM(D35:D45)</f>
        <v>18958504</v>
      </c>
      <c r="E46" s="54">
        <f>SUM(E35:E45)</f>
        <v>3197027</v>
      </c>
      <c r="F46" s="54">
        <f>SUM(F35:F45)</f>
        <v>491618</v>
      </c>
      <c r="G46" s="54">
        <f t="shared" si="2"/>
        <v>86817307</v>
      </c>
    </row>
    <row r="47" spans="1:7" ht="16.5" thickBot="1" x14ac:dyDescent="0.3">
      <c r="A47" s="1">
        <v>38</v>
      </c>
      <c r="B47" s="25" t="s">
        <v>63</v>
      </c>
      <c r="C47" s="54">
        <f>C21-C33-C34-C46</f>
        <v>65647233</v>
      </c>
      <c r="D47" s="54">
        <f>D21-D33-D34-D46</f>
        <v>-32396908</v>
      </c>
      <c r="E47" s="54">
        <f>E21-E33-E34-E46</f>
        <v>7399609</v>
      </c>
      <c r="F47" s="54">
        <f>F21-F33-F34-F46</f>
        <v>-1013478</v>
      </c>
      <c r="G47" s="54">
        <f t="shared" si="2"/>
        <v>39636456</v>
      </c>
    </row>
    <row r="48" spans="1:7" ht="16.5" thickBot="1" x14ac:dyDescent="0.3">
      <c r="A48" s="19"/>
      <c r="B48" s="19" t="s">
        <v>64</v>
      </c>
      <c r="C48" s="23"/>
      <c r="D48" s="23"/>
      <c r="E48" s="23"/>
      <c r="F48" s="23"/>
      <c r="G48" s="50"/>
    </row>
    <row r="49" spans="1:7" ht="16.5" thickBot="1" x14ac:dyDescent="0.3">
      <c r="A49" s="14">
        <v>39</v>
      </c>
      <c r="B49" s="25" t="s">
        <v>65</v>
      </c>
      <c r="C49" s="57">
        <f>'Area 1 Data'!C24+'Area 2 Data'!C24+'Area 3 Data'!C24+'Area 4 Data'!C24</f>
        <v>34132</v>
      </c>
      <c r="D49" s="57">
        <f>'Area 1 Data'!D24+'Area 2 Data'!D24+'Area 3 Data'!D24+'Area 4 Data'!D24</f>
        <v>2942</v>
      </c>
      <c r="E49" s="57">
        <f>'Area 1 Data'!E24+'Area 2 Data'!E24+'Area 3 Data'!E24+'Area 4 Data'!E24</f>
        <v>1042</v>
      </c>
      <c r="F49" s="70">
        <v>0</v>
      </c>
      <c r="G49" s="47">
        <f>'Area 1 Data'!G24+'Area 2 Data'!G24+'Area 3 Data'!G24+'Area 4 Data'!G24</f>
        <v>38116</v>
      </c>
    </row>
    <row r="50" spans="1:7" ht="16.5" thickBot="1" x14ac:dyDescent="0.3">
      <c r="A50" s="14">
        <v>40</v>
      </c>
      <c r="B50" s="25" t="s">
        <v>66</v>
      </c>
      <c r="C50" s="58">
        <f>'Area 1 Data'!C25+'Area 2 Data'!C25+'Area 3 Data'!C25+'Area 4 Data'!C25</f>
        <v>957974</v>
      </c>
      <c r="D50" s="58">
        <f>'Area 1 Data'!D25+'Area 2 Data'!D25+'Area 3 Data'!D25+'Area 4 Data'!D25</f>
        <v>86429</v>
      </c>
      <c r="E50" s="58">
        <f>'Area 1 Data'!E25+'Area 2 Data'!E25+'Area 3 Data'!E25+'Area 4 Data'!E25</f>
        <v>18449</v>
      </c>
      <c r="F50" s="71">
        <v>0</v>
      </c>
      <c r="G50" s="47">
        <f>'Area 1 Data'!G25+'Area 2 Data'!G25+'Area 3 Data'!G25+'Area 4 Data'!G25</f>
        <v>1062852</v>
      </c>
    </row>
    <row r="51" spans="1:7" ht="16.5" thickBot="1" x14ac:dyDescent="0.3">
      <c r="A51" s="14">
        <v>41</v>
      </c>
      <c r="B51" s="25" t="s">
        <v>67</v>
      </c>
      <c r="C51" s="58">
        <f>'Area 1 Data'!C26+'Area 2 Data'!C26+'Area 3 Data'!C26+'Area 4 Data'!C26</f>
        <v>460728</v>
      </c>
      <c r="D51" s="58">
        <f>'Area 1 Data'!D26+'Area 2 Data'!D26+'Area 3 Data'!D26+'Area 4 Data'!D26</f>
        <v>45208</v>
      </c>
      <c r="E51" s="58">
        <f>'Area 1 Data'!E26+'Area 2 Data'!E26+'Area 3 Data'!E26+'Area 4 Data'!E26</f>
        <v>12487</v>
      </c>
      <c r="F51" s="71">
        <v>0</v>
      </c>
      <c r="G51" s="47">
        <f>'Area 1 Data'!G26+'Area 2 Data'!G26+'Area 3 Data'!G26+'Area 4 Data'!G26</f>
        <v>518423</v>
      </c>
    </row>
    <row r="52" spans="1:7" ht="16.5" thickBot="1" x14ac:dyDescent="0.3">
      <c r="A52" s="14">
        <v>42</v>
      </c>
      <c r="B52" s="25" t="s">
        <v>68</v>
      </c>
      <c r="C52" s="58">
        <f>'Area 1 Data'!C27+'Area 2 Data'!C27+'Area 3 Data'!C27+'Area 4 Data'!C27</f>
        <v>33206</v>
      </c>
      <c r="D52" s="58">
        <f>'Area 1 Data'!D27+'Area 2 Data'!D27+'Area 3 Data'!D27+'Area 4 Data'!D27</f>
        <v>2925</v>
      </c>
      <c r="E52" s="58">
        <f>'Area 1 Data'!E27+'Area 2 Data'!E27+'Area 3 Data'!E27+'Area 4 Data'!E27</f>
        <v>784</v>
      </c>
      <c r="F52" s="71">
        <v>0</v>
      </c>
      <c r="G52" s="47">
        <f>'Area 1 Data'!G27+'Area 2 Data'!G27+'Area 3 Data'!G27+'Area 4 Data'!G27</f>
        <v>36915</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7">
    <cfRule type="cellIs" dxfId="35" priority="2" stopIfTrue="1" operator="lessThan">
      <formula>0</formula>
    </cfRule>
    <cfRule type="cellIs" dxfId="34" priority="6" stopIfTrue="1" operator="lessThan">
      <formula>0</formula>
    </cfRule>
  </conditionalFormatting>
  <conditionalFormatting sqref="C49:G52">
    <cfRule type="cellIs" dxfId="33" priority="1" stopIfTrue="1" operator="lessThan">
      <formula>0</formula>
    </cfRule>
    <cfRule type="cellIs" dxfId="32" priority="5" stopIfTrue="1" operator="lessThan">
      <formula>0</formula>
    </cfRule>
  </conditionalFormatting>
  <printOptions verticalCentered="1"/>
  <pageMargins left="0.5" right="0.5" top="0.25" bottom="0.25" header="0.3" footer="0.3"/>
  <pageSetup scale="64" orientation="landscape" r:id="rId1"/>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7"/>
  <sheetViews>
    <sheetView showGridLines="0" showRowColHeaders="0" zoomScale="80" zoomScaleNormal="80" workbookViewId="0">
      <pane xSplit="2" ySplit="4" topLeftCell="C5" activePane="bottomRight" state="frozen"/>
      <selection pane="topRight" activeCell="C1" sqref="C1"/>
      <selection pane="bottomLeft" activeCell="A5" sqref="A5"/>
      <selection pane="bottomRight" activeCell="F10" sqref="F10"/>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597693</v>
      </c>
      <c r="D5" s="3">
        <v>87875</v>
      </c>
      <c r="E5" s="3">
        <v>21300</v>
      </c>
      <c r="F5" s="3">
        <v>80438</v>
      </c>
      <c r="G5" s="47">
        <f>SUM(C5:F5)</f>
        <v>787306</v>
      </c>
    </row>
    <row r="6" spans="1:7" ht="16.5" thickBot="1" x14ac:dyDescent="0.3">
      <c r="A6" s="15">
        <v>2</v>
      </c>
      <c r="B6" s="25" t="s">
        <v>19</v>
      </c>
      <c r="C6" s="4">
        <v>84</v>
      </c>
      <c r="D6" s="4">
        <v>4094</v>
      </c>
      <c r="E6" s="4">
        <v>1016</v>
      </c>
      <c r="F6" s="4">
        <v>0</v>
      </c>
      <c r="G6" s="48">
        <f>SUM(C6:F6)</f>
        <v>5194</v>
      </c>
    </row>
    <row r="7" spans="1:7" ht="16.5" thickBot="1" x14ac:dyDescent="0.3">
      <c r="A7" s="15">
        <v>3</v>
      </c>
      <c r="B7" s="25" t="s">
        <v>24</v>
      </c>
      <c r="C7" s="4">
        <v>15210</v>
      </c>
      <c r="D7" s="4">
        <v>202</v>
      </c>
      <c r="E7" s="4">
        <v>429</v>
      </c>
      <c r="F7" s="4">
        <v>951</v>
      </c>
      <c r="G7" s="48">
        <f>SUM(C7:F7)</f>
        <v>16792</v>
      </c>
    </row>
    <row r="8" spans="1:7" ht="16.5" thickBot="1" x14ac:dyDescent="0.3">
      <c r="A8" s="15">
        <v>4</v>
      </c>
      <c r="B8" s="25" t="s">
        <v>25</v>
      </c>
      <c r="C8" s="4">
        <v>11957</v>
      </c>
      <c r="D8" s="4">
        <v>3911</v>
      </c>
      <c r="E8" s="4">
        <v>546</v>
      </c>
      <c r="F8" s="4">
        <v>833</v>
      </c>
      <c r="G8" s="48">
        <f>SUM(C8:F8)</f>
        <v>17247</v>
      </c>
    </row>
    <row r="9" spans="1:7" ht="16.5" thickBot="1" x14ac:dyDescent="0.3">
      <c r="A9" s="15">
        <v>5</v>
      </c>
      <c r="B9" s="25" t="s">
        <v>26</v>
      </c>
      <c r="C9" s="4">
        <v>22700</v>
      </c>
      <c r="D9" s="4">
        <v>2996</v>
      </c>
      <c r="E9" s="5">
        <v>652</v>
      </c>
      <c r="F9" s="4">
        <v>1857</v>
      </c>
      <c r="G9" s="48">
        <f>SUM(C9:F9)</f>
        <v>28205</v>
      </c>
    </row>
    <row r="10" spans="1:7" ht="16.5" thickBot="1" x14ac:dyDescent="0.3">
      <c r="A10" s="19"/>
      <c r="B10" s="19" t="s">
        <v>29</v>
      </c>
      <c r="C10" s="23"/>
      <c r="D10" s="23"/>
      <c r="E10" s="23"/>
      <c r="F10" s="23"/>
      <c r="G10" s="49"/>
    </row>
    <row r="11" spans="1:7" ht="16.5" thickBot="1" x14ac:dyDescent="0.3">
      <c r="A11" s="14">
        <v>6</v>
      </c>
      <c r="B11" s="25" t="s">
        <v>30</v>
      </c>
      <c r="C11" s="52">
        <v>284703347</v>
      </c>
      <c r="D11" s="53">
        <v>-235951</v>
      </c>
      <c r="E11" s="53">
        <v>8643311</v>
      </c>
      <c r="F11" s="53">
        <v>1848762</v>
      </c>
      <c r="G11" s="54">
        <f>SUM(C11:F11)</f>
        <v>294959469</v>
      </c>
    </row>
    <row r="12" spans="1:7" ht="16.5" thickBot="1" x14ac:dyDescent="0.3">
      <c r="A12" s="15">
        <v>7</v>
      </c>
      <c r="B12" s="25" t="s">
        <v>31</v>
      </c>
      <c r="C12" s="51">
        <v>288222991</v>
      </c>
      <c r="D12" s="51">
        <v>-235936</v>
      </c>
      <c r="E12" s="51">
        <v>8644589</v>
      </c>
      <c r="F12" s="51">
        <v>1848762</v>
      </c>
      <c r="G12" s="54">
        <f>SUM(C12:F12)</f>
        <v>298480406</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94543255</v>
      </c>
      <c r="D16" s="53">
        <v>7835452</v>
      </c>
      <c r="E16" s="53">
        <v>1880</v>
      </c>
      <c r="F16" s="59">
        <v>0</v>
      </c>
      <c r="G16" s="54">
        <f t="shared" ref="G16:G22" si="0">SUM(C16:F16)</f>
        <v>102380587</v>
      </c>
    </row>
    <row r="17" spans="1:7" ht="16.5" thickBot="1" x14ac:dyDescent="0.3">
      <c r="A17" s="15">
        <v>16</v>
      </c>
      <c r="B17" s="25" t="s">
        <v>40</v>
      </c>
      <c r="C17" s="51">
        <v>35382431</v>
      </c>
      <c r="D17" s="51">
        <v>9045918</v>
      </c>
      <c r="E17" s="51">
        <v>-32151</v>
      </c>
      <c r="F17" s="59">
        <v>0</v>
      </c>
      <c r="G17" s="54">
        <f t="shared" si="0"/>
        <v>44396198</v>
      </c>
    </row>
    <row r="18" spans="1:7" ht="16.5" thickBot="1" x14ac:dyDescent="0.3">
      <c r="A18" s="15">
        <v>17</v>
      </c>
      <c r="B18" s="25" t="s">
        <v>41</v>
      </c>
      <c r="C18" s="51">
        <v>58578347</v>
      </c>
      <c r="D18" s="51">
        <v>9037684</v>
      </c>
      <c r="E18" s="51">
        <v>5812282</v>
      </c>
      <c r="F18" s="59">
        <v>0</v>
      </c>
      <c r="G18" s="54">
        <f t="shared" si="0"/>
        <v>73428313</v>
      </c>
    </row>
    <row r="19" spans="1:7" ht="16.5" thickBot="1" x14ac:dyDescent="0.3">
      <c r="A19" s="15">
        <v>18</v>
      </c>
      <c r="B19" s="25" t="s">
        <v>42</v>
      </c>
      <c r="C19" s="51">
        <v>9817634</v>
      </c>
      <c r="D19" s="51"/>
      <c r="E19" s="51">
        <v>0</v>
      </c>
      <c r="F19" s="59">
        <v>0</v>
      </c>
      <c r="G19" s="54">
        <f t="shared" si="0"/>
        <v>9817634</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3415844</v>
      </c>
      <c r="D21" s="51">
        <v>508673</v>
      </c>
      <c r="E21" s="51">
        <v>0</v>
      </c>
      <c r="F21" s="59">
        <v>0</v>
      </c>
      <c r="G21" s="54">
        <f t="shared" si="0"/>
        <v>3924517</v>
      </c>
    </row>
    <row r="22" spans="1:7" ht="16.5" thickBot="1" x14ac:dyDescent="0.3">
      <c r="A22" s="15">
        <v>21</v>
      </c>
      <c r="B22" s="25" t="s">
        <v>45</v>
      </c>
      <c r="C22" s="51">
        <v>57076916</v>
      </c>
      <c r="D22" s="51">
        <v>12101962</v>
      </c>
      <c r="E22" s="51">
        <v>1510419</v>
      </c>
      <c r="F22" s="59">
        <v>0</v>
      </c>
      <c r="G22" s="54">
        <f t="shared" si="0"/>
        <v>70689297</v>
      </c>
    </row>
    <row r="23" spans="1:7" ht="16.5" thickBot="1" x14ac:dyDescent="0.3">
      <c r="A23" s="19"/>
      <c r="B23" s="19" t="s">
        <v>64</v>
      </c>
      <c r="C23" s="23"/>
      <c r="D23" s="23"/>
      <c r="E23" s="23"/>
      <c r="F23" s="23"/>
      <c r="G23" s="50"/>
    </row>
    <row r="24" spans="1:7" ht="16.5" thickBot="1" x14ac:dyDescent="0.3">
      <c r="A24" s="14">
        <v>39</v>
      </c>
      <c r="B24" s="25" t="s">
        <v>65</v>
      </c>
      <c r="C24" s="6">
        <v>14360</v>
      </c>
      <c r="D24" s="6">
        <v>1275</v>
      </c>
      <c r="E24" s="6">
        <v>419</v>
      </c>
      <c r="F24" s="60">
        <v>0</v>
      </c>
      <c r="G24" s="47">
        <f>SUM(C24:F24)</f>
        <v>16054</v>
      </c>
    </row>
    <row r="25" spans="1:7" ht="16.5" thickBot="1" x14ac:dyDescent="0.3">
      <c r="A25" s="14">
        <v>40</v>
      </c>
      <c r="B25" s="25" t="s">
        <v>66</v>
      </c>
      <c r="C25" s="4">
        <v>306776</v>
      </c>
      <c r="D25" s="4">
        <v>39745</v>
      </c>
      <c r="E25" s="4">
        <v>10277</v>
      </c>
      <c r="F25" s="60">
        <v>0</v>
      </c>
      <c r="G25" s="47">
        <f>SUM(C25:F25)</f>
        <v>356798</v>
      </c>
    </row>
    <row r="26" spans="1:7" ht="16.5" thickBot="1" x14ac:dyDescent="0.3">
      <c r="A26" s="14">
        <v>41</v>
      </c>
      <c r="B26" s="25" t="s">
        <v>67</v>
      </c>
      <c r="C26" s="4">
        <v>225129</v>
      </c>
      <c r="D26" s="4">
        <v>21145</v>
      </c>
      <c r="E26" s="4">
        <v>5656</v>
      </c>
      <c r="F26" s="60">
        <v>0</v>
      </c>
      <c r="G26" s="47">
        <f>SUM(C26:F26)</f>
        <v>251930</v>
      </c>
    </row>
    <row r="27" spans="1:7" ht="16.5" thickBot="1" x14ac:dyDescent="0.3">
      <c r="A27" s="14">
        <v>42</v>
      </c>
      <c r="B27" s="25" t="s">
        <v>68</v>
      </c>
      <c r="C27" s="4">
        <v>9943</v>
      </c>
      <c r="D27" s="4">
        <v>1297</v>
      </c>
      <c r="E27" s="4">
        <v>278</v>
      </c>
      <c r="F27" s="60">
        <v>0</v>
      </c>
      <c r="G27" s="47">
        <f>SUM(C27:F27)</f>
        <v>11518</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27"/>
  <sheetViews>
    <sheetView showGridLines="0" showRowColHeaders="0" topLeftCell="A2" zoomScale="80" zoomScaleNormal="80" workbookViewId="0">
      <pane xSplit="2" ySplit="3" topLeftCell="C5" activePane="bottomRight" state="frozen"/>
      <selection activeCell="A2" sqref="A2"/>
      <selection pane="topRight" activeCell="C2" sqref="C2"/>
      <selection pane="bottomLeft" activeCell="A5" sqref="A5"/>
      <selection pane="bottomRight" activeCell="A2" sqref="A2:G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814926</v>
      </c>
      <c r="D5" s="3">
        <v>57478</v>
      </c>
      <c r="E5" s="3">
        <v>7038</v>
      </c>
      <c r="F5" s="3">
        <v>258964</v>
      </c>
      <c r="G5" s="47">
        <f>SUM(C5:F5)</f>
        <v>1138406</v>
      </c>
    </row>
    <row r="6" spans="1:7" ht="16.5" thickBot="1" x14ac:dyDescent="0.3">
      <c r="A6" s="15">
        <v>2</v>
      </c>
      <c r="B6" s="25" t="s">
        <v>19</v>
      </c>
      <c r="C6" s="4">
        <v>22</v>
      </c>
      <c r="D6" s="4">
        <v>1709</v>
      </c>
      <c r="E6" s="4">
        <v>330</v>
      </c>
      <c r="F6" s="4">
        <v>0</v>
      </c>
      <c r="G6" s="48">
        <f>SUM(C6:F6)</f>
        <v>2061</v>
      </c>
    </row>
    <row r="7" spans="1:7" ht="16.5" thickBot="1" x14ac:dyDescent="0.3">
      <c r="A7" s="15">
        <v>3</v>
      </c>
      <c r="B7" s="25" t="s">
        <v>24</v>
      </c>
      <c r="C7" s="4">
        <v>38254</v>
      </c>
      <c r="D7" s="4">
        <v>439</v>
      </c>
      <c r="E7" s="4">
        <v>147</v>
      </c>
      <c r="F7" s="4">
        <v>5113</v>
      </c>
      <c r="G7" s="48">
        <f>SUM(C7:F7)</f>
        <v>43953</v>
      </c>
    </row>
    <row r="8" spans="1:7" ht="16.5" thickBot="1" x14ac:dyDescent="0.3">
      <c r="A8" s="15">
        <v>4</v>
      </c>
      <c r="B8" s="25" t="s">
        <v>25</v>
      </c>
      <c r="C8" s="4">
        <v>9290</v>
      </c>
      <c r="D8" s="4">
        <v>1268</v>
      </c>
      <c r="E8" s="4">
        <v>170</v>
      </c>
      <c r="F8" s="4">
        <v>5371</v>
      </c>
      <c r="G8" s="48">
        <f>SUM(C8:F8)</f>
        <v>16099</v>
      </c>
    </row>
    <row r="9" spans="1:7" ht="16.5" thickBot="1" x14ac:dyDescent="0.3">
      <c r="A9" s="15">
        <v>5</v>
      </c>
      <c r="B9" s="25" t="s">
        <v>26</v>
      </c>
      <c r="C9" s="4">
        <v>20954</v>
      </c>
      <c r="D9" s="4">
        <v>1122</v>
      </c>
      <c r="E9" s="5">
        <v>208</v>
      </c>
      <c r="F9" s="4">
        <v>11437</v>
      </c>
      <c r="G9" s="48">
        <f>SUM(C9:F9)</f>
        <v>33721</v>
      </c>
    </row>
    <row r="10" spans="1:7" ht="16.5" thickBot="1" x14ac:dyDescent="0.3">
      <c r="A10" s="19"/>
      <c r="B10" s="19" t="s">
        <v>29</v>
      </c>
      <c r="C10" s="23"/>
      <c r="D10" s="23"/>
      <c r="E10" s="23"/>
      <c r="F10" s="23"/>
      <c r="G10" s="49"/>
    </row>
    <row r="11" spans="1:7" ht="16.5" thickBot="1" x14ac:dyDescent="0.3">
      <c r="A11" s="14">
        <v>6</v>
      </c>
      <c r="B11" s="25" t="s">
        <v>30</v>
      </c>
      <c r="C11" s="52">
        <v>509265467</v>
      </c>
      <c r="D11" s="53">
        <v>59103424</v>
      </c>
      <c r="E11" s="53">
        <v>3758605</v>
      </c>
      <c r="F11" s="53">
        <v>5854232</v>
      </c>
      <c r="G11" s="54">
        <f>SUM(C11:F11)</f>
        <v>577981728</v>
      </c>
    </row>
    <row r="12" spans="1:7" ht="16.5" thickBot="1" x14ac:dyDescent="0.3">
      <c r="A12" s="15">
        <v>7</v>
      </c>
      <c r="B12" s="25" t="s">
        <v>31</v>
      </c>
      <c r="C12" s="51">
        <v>508483190</v>
      </c>
      <c r="D12" s="51">
        <v>59099650</v>
      </c>
      <c r="E12" s="51">
        <v>3759160</v>
      </c>
      <c r="F12" s="51">
        <v>5854232</v>
      </c>
      <c r="G12" s="54">
        <f>SUM(C12:F12)</f>
        <v>577196232</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69593149</v>
      </c>
      <c r="D16" s="53">
        <v>3130090</v>
      </c>
      <c r="E16" s="53">
        <v>862</v>
      </c>
      <c r="F16" s="59">
        <v>0</v>
      </c>
      <c r="G16" s="54">
        <f t="shared" ref="G16:G22" si="0">SUM(C16:F16)</f>
        <v>72724101</v>
      </c>
    </row>
    <row r="17" spans="1:7" ht="16.5" thickBot="1" x14ac:dyDescent="0.3">
      <c r="A17" s="15">
        <v>16</v>
      </c>
      <c r="B17" s="25" t="s">
        <v>40</v>
      </c>
      <c r="C17" s="51">
        <v>105863430</v>
      </c>
      <c r="D17" s="51">
        <v>5564064</v>
      </c>
      <c r="E17" s="51">
        <v>-15520</v>
      </c>
      <c r="F17" s="59">
        <v>0</v>
      </c>
      <c r="G17" s="54">
        <f t="shared" si="0"/>
        <v>111411974</v>
      </c>
    </row>
    <row r="18" spans="1:7" ht="16.5" thickBot="1" x14ac:dyDescent="0.3">
      <c r="A18" s="15">
        <v>17</v>
      </c>
      <c r="B18" s="25" t="s">
        <v>41</v>
      </c>
      <c r="C18" s="51">
        <v>132022941</v>
      </c>
      <c r="D18" s="51">
        <v>3953975</v>
      </c>
      <c r="E18" s="51">
        <v>2679481</v>
      </c>
      <c r="F18" s="59">
        <v>0</v>
      </c>
      <c r="G18" s="54">
        <f t="shared" si="0"/>
        <v>138656397</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19022023</v>
      </c>
      <c r="D21" s="51">
        <v>340166</v>
      </c>
      <c r="E21" s="51">
        <v>0</v>
      </c>
      <c r="F21" s="59">
        <v>0</v>
      </c>
      <c r="G21" s="54">
        <f t="shared" si="0"/>
        <v>19362189</v>
      </c>
    </row>
    <row r="22" spans="1:7" ht="16.5" thickBot="1" x14ac:dyDescent="0.3">
      <c r="A22" s="15">
        <v>21</v>
      </c>
      <c r="B22" s="25" t="s">
        <v>45</v>
      </c>
      <c r="C22" s="51">
        <v>83312375</v>
      </c>
      <c r="D22" s="51">
        <v>5505023</v>
      </c>
      <c r="E22" s="51">
        <v>426389</v>
      </c>
      <c r="F22" s="59">
        <v>0</v>
      </c>
      <c r="G22" s="54">
        <f t="shared" si="0"/>
        <v>89243787</v>
      </c>
    </row>
    <row r="23" spans="1:7" ht="16.5" thickBot="1" x14ac:dyDescent="0.3">
      <c r="A23" s="19"/>
      <c r="B23" s="19" t="s">
        <v>64</v>
      </c>
      <c r="C23" s="23"/>
      <c r="D23" s="23"/>
      <c r="E23" s="23"/>
      <c r="F23" s="23"/>
      <c r="G23" s="50"/>
    </row>
    <row r="24" spans="1:7" ht="16.5" thickBot="1" x14ac:dyDescent="0.3">
      <c r="A24" s="14">
        <v>39</v>
      </c>
      <c r="B24" s="25" t="s">
        <v>65</v>
      </c>
      <c r="C24" s="6">
        <v>18246</v>
      </c>
      <c r="D24" s="6">
        <v>1128</v>
      </c>
      <c r="E24" s="6">
        <v>245</v>
      </c>
      <c r="F24" s="60">
        <v>0</v>
      </c>
      <c r="G24" s="47">
        <f>SUM(C24:F24)</f>
        <v>19619</v>
      </c>
    </row>
    <row r="25" spans="1:7" ht="16.5" thickBot="1" x14ac:dyDescent="0.3">
      <c r="A25" s="14">
        <v>40</v>
      </c>
      <c r="B25" s="25" t="s">
        <v>66</v>
      </c>
      <c r="C25" s="4">
        <v>618175</v>
      </c>
      <c r="D25" s="4">
        <v>32777</v>
      </c>
      <c r="E25" s="4">
        <v>3041</v>
      </c>
      <c r="F25" s="60">
        <v>0</v>
      </c>
      <c r="G25" s="47">
        <f>SUM(C25:F25)</f>
        <v>653993</v>
      </c>
    </row>
    <row r="26" spans="1:7" ht="16.5" thickBot="1" x14ac:dyDescent="0.3">
      <c r="A26" s="14">
        <v>41</v>
      </c>
      <c r="B26" s="25" t="s">
        <v>67</v>
      </c>
      <c r="C26" s="4">
        <v>222298</v>
      </c>
      <c r="D26" s="4">
        <v>16289</v>
      </c>
      <c r="E26" s="4">
        <v>2900</v>
      </c>
      <c r="F26" s="60">
        <v>0</v>
      </c>
      <c r="G26" s="47">
        <f>SUM(C26:F26)</f>
        <v>241487</v>
      </c>
    </row>
    <row r="27" spans="1:7" ht="16.5" thickBot="1" x14ac:dyDescent="0.3">
      <c r="A27" s="14">
        <v>42</v>
      </c>
      <c r="B27" s="25" t="s">
        <v>68</v>
      </c>
      <c r="C27" s="4">
        <v>6686</v>
      </c>
      <c r="D27" s="4">
        <v>533</v>
      </c>
      <c r="E27" s="4">
        <v>142</v>
      </c>
      <c r="F27" s="60">
        <v>0</v>
      </c>
      <c r="G27" s="47">
        <f>SUM(C27:F27)</f>
        <v>7361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5" right="0.5" top="0.25" bottom="0.25" header="0.3" footer="0.3"/>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A2" sqref="A2:G27"/>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56383</v>
      </c>
      <c r="D5" s="3">
        <v>23677</v>
      </c>
      <c r="E5" s="3">
        <v>5700</v>
      </c>
      <c r="F5" s="3">
        <v>42424</v>
      </c>
      <c r="G5" s="47">
        <f>SUM(C5:F5)</f>
        <v>128184</v>
      </c>
    </row>
    <row r="6" spans="1:7" ht="16.5" thickBot="1" x14ac:dyDescent="0.3">
      <c r="A6" s="15">
        <v>2</v>
      </c>
      <c r="B6" s="25" t="s">
        <v>19</v>
      </c>
      <c r="C6" s="4">
        <v>45</v>
      </c>
      <c r="D6" s="4">
        <v>1894</v>
      </c>
      <c r="E6" s="4">
        <v>259</v>
      </c>
      <c r="F6" s="4">
        <v>0</v>
      </c>
      <c r="G6" s="48">
        <f>SUM(C6:F6)</f>
        <v>2198</v>
      </c>
    </row>
    <row r="7" spans="1:7" ht="16.5" thickBot="1" x14ac:dyDescent="0.3">
      <c r="A7" s="15">
        <v>3</v>
      </c>
      <c r="B7" s="25" t="s">
        <v>24</v>
      </c>
      <c r="C7" s="4">
        <v>3266</v>
      </c>
      <c r="D7" s="4">
        <v>493</v>
      </c>
      <c r="E7" s="4">
        <v>108</v>
      </c>
      <c r="F7" s="4">
        <v>1448</v>
      </c>
      <c r="G7" s="48">
        <f>SUM(C7:F7)</f>
        <v>5315</v>
      </c>
    </row>
    <row r="8" spans="1:7" ht="16.5" thickBot="1" x14ac:dyDescent="0.3">
      <c r="A8" s="15">
        <v>4</v>
      </c>
      <c r="B8" s="25" t="s">
        <v>25</v>
      </c>
      <c r="C8" s="4">
        <v>537</v>
      </c>
      <c r="D8" s="4">
        <v>1399</v>
      </c>
      <c r="E8" s="4">
        <v>141</v>
      </c>
      <c r="F8" s="4">
        <v>1893</v>
      </c>
      <c r="G8" s="48">
        <f>SUM(C8:F8)</f>
        <v>3970</v>
      </c>
    </row>
    <row r="9" spans="1:7" ht="16.5" thickBot="1" x14ac:dyDescent="0.3">
      <c r="A9" s="15">
        <v>5</v>
      </c>
      <c r="B9" s="25" t="s">
        <v>26</v>
      </c>
      <c r="C9" s="4">
        <v>1071</v>
      </c>
      <c r="D9" s="4">
        <v>1160</v>
      </c>
      <c r="E9" s="5">
        <v>173</v>
      </c>
      <c r="F9" s="4">
        <v>3913</v>
      </c>
      <c r="G9" s="48">
        <f>SUM(C9:F9)</f>
        <v>6317</v>
      </c>
    </row>
    <row r="10" spans="1:7" ht="16.5" thickBot="1" x14ac:dyDescent="0.3">
      <c r="A10" s="19"/>
      <c r="B10" s="19" t="s">
        <v>29</v>
      </c>
      <c r="C10" s="23"/>
      <c r="D10" s="23"/>
      <c r="E10" s="23"/>
      <c r="F10" s="23"/>
      <c r="G10" s="49"/>
    </row>
    <row r="11" spans="1:7" ht="16.5" thickBot="1" x14ac:dyDescent="0.3">
      <c r="A11" s="14">
        <v>6</v>
      </c>
      <c r="B11" s="25" t="s">
        <v>30</v>
      </c>
      <c r="C11" s="52">
        <v>27337908</v>
      </c>
      <c r="D11" s="53">
        <v>-5201</v>
      </c>
      <c r="E11" s="53">
        <v>5478380</v>
      </c>
      <c r="F11" s="53">
        <v>973954</v>
      </c>
      <c r="G11" s="54">
        <f>SUM(C11:F11)</f>
        <v>33785041</v>
      </c>
    </row>
    <row r="12" spans="1:7" ht="16.5" thickBot="1" x14ac:dyDescent="0.3">
      <c r="A12" s="15">
        <v>7</v>
      </c>
      <c r="B12" s="25" t="s">
        <v>31</v>
      </c>
      <c r="C12" s="51">
        <v>27295914</v>
      </c>
      <c r="D12" s="51">
        <v>-5201</v>
      </c>
      <c r="E12" s="51">
        <v>5479190</v>
      </c>
      <c r="F12" s="51">
        <v>973954</v>
      </c>
      <c r="G12" s="54">
        <f>SUM(C12:F12)</f>
        <v>33743857</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4828867</v>
      </c>
      <c r="D16" s="53">
        <v>1998419</v>
      </c>
      <c r="E16" s="53">
        <v>758</v>
      </c>
      <c r="F16" s="59">
        <v>0</v>
      </c>
      <c r="G16" s="54">
        <f t="shared" ref="G16:G22" si="0">SUM(C16:F16)</f>
        <v>6828044</v>
      </c>
    </row>
    <row r="17" spans="1:7" ht="16.5" thickBot="1" x14ac:dyDescent="0.3">
      <c r="A17" s="15">
        <v>16</v>
      </c>
      <c r="B17" s="25" t="s">
        <v>40</v>
      </c>
      <c r="C17" s="51">
        <v>6200516</v>
      </c>
      <c r="D17" s="51">
        <v>2308943</v>
      </c>
      <c r="E17" s="51">
        <v>-15473</v>
      </c>
      <c r="F17" s="59">
        <v>0</v>
      </c>
      <c r="G17" s="54">
        <f t="shared" si="0"/>
        <v>8493986</v>
      </c>
    </row>
    <row r="18" spans="1:7" ht="16.5" thickBot="1" x14ac:dyDescent="0.3">
      <c r="A18" s="15">
        <v>17</v>
      </c>
      <c r="B18" s="25" t="s">
        <v>41</v>
      </c>
      <c r="C18" s="51">
        <v>5748332</v>
      </c>
      <c r="D18" s="51">
        <v>1860683</v>
      </c>
      <c r="E18" s="51">
        <v>1393649</v>
      </c>
      <c r="F18" s="59">
        <v>0</v>
      </c>
      <c r="G18" s="54">
        <f t="shared" si="0"/>
        <v>9002664</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1435135</v>
      </c>
      <c r="D21" s="51">
        <v>198241</v>
      </c>
      <c r="E21" s="51">
        <v>0</v>
      </c>
      <c r="F21" s="59">
        <v>0</v>
      </c>
      <c r="G21" s="54">
        <f t="shared" si="0"/>
        <v>1633376</v>
      </c>
    </row>
    <row r="22" spans="1:7" ht="16.5" thickBot="1" x14ac:dyDescent="0.3">
      <c r="A22" s="15">
        <v>21</v>
      </c>
      <c r="B22" s="25" t="s">
        <v>45</v>
      </c>
      <c r="C22" s="51">
        <v>4839020</v>
      </c>
      <c r="D22" s="51">
        <v>4488797</v>
      </c>
      <c r="E22" s="51">
        <v>568636</v>
      </c>
      <c r="F22" s="59">
        <v>0</v>
      </c>
      <c r="G22" s="54">
        <f t="shared" si="0"/>
        <v>9896453</v>
      </c>
    </row>
    <row r="23" spans="1:7" ht="16.5" thickBot="1" x14ac:dyDescent="0.3">
      <c r="A23" s="19"/>
      <c r="B23" s="19" t="s">
        <v>64</v>
      </c>
      <c r="C23" s="23"/>
      <c r="D23" s="23"/>
      <c r="E23" s="23"/>
      <c r="F23" s="23"/>
      <c r="G23" s="50"/>
    </row>
    <row r="24" spans="1:7" ht="16.5" thickBot="1" x14ac:dyDescent="0.3">
      <c r="A24" s="14">
        <v>39</v>
      </c>
      <c r="B24" s="25" t="s">
        <v>65</v>
      </c>
      <c r="C24" s="6">
        <v>1121</v>
      </c>
      <c r="D24" s="6">
        <v>383</v>
      </c>
      <c r="E24" s="6">
        <v>113</v>
      </c>
      <c r="F24" s="60">
        <v>0</v>
      </c>
      <c r="G24" s="47">
        <f>SUM(C24:F24)</f>
        <v>1617</v>
      </c>
    </row>
    <row r="25" spans="1:7" ht="16.5" thickBot="1" x14ac:dyDescent="0.3">
      <c r="A25" s="14">
        <v>40</v>
      </c>
      <c r="B25" s="25" t="s">
        <v>66</v>
      </c>
      <c r="C25" s="4">
        <v>24594</v>
      </c>
      <c r="D25" s="4">
        <v>9978</v>
      </c>
      <c r="E25" s="4">
        <v>2447</v>
      </c>
      <c r="F25" s="60">
        <v>0</v>
      </c>
      <c r="G25" s="47">
        <f>SUM(C25:F25)</f>
        <v>37019</v>
      </c>
    </row>
    <row r="26" spans="1:7" ht="16.5" thickBot="1" x14ac:dyDescent="0.3">
      <c r="A26" s="14">
        <v>41</v>
      </c>
      <c r="B26" s="25" t="s">
        <v>67</v>
      </c>
      <c r="C26" s="4">
        <v>9536</v>
      </c>
      <c r="D26" s="4">
        <v>5641</v>
      </c>
      <c r="E26" s="4">
        <v>2028</v>
      </c>
      <c r="F26" s="60">
        <v>0</v>
      </c>
      <c r="G26" s="47">
        <f>SUM(C26:F26)</f>
        <v>17205</v>
      </c>
    </row>
    <row r="27" spans="1:7" ht="16.5" thickBot="1" x14ac:dyDescent="0.3">
      <c r="A27" s="14">
        <v>42</v>
      </c>
      <c r="B27" s="25" t="s">
        <v>68</v>
      </c>
      <c r="C27" s="4">
        <v>10638</v>
      </c>
      <c r="D27" s="4">
        <v>791</v>
      </c>
      <c r="E27" s="4">
        <v>181</v>
      </c>
      <c r="F27" s="60">
        <v>0</v>
      </c>
      <c r="G27" s="47">
        <f>SUM(C27:F27)</f>
        <v>11610</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5" right="0.5" top="0.25" bottom="0.25" header="0.3" footer="0.3"/>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B29" sqref="B29"/>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18298</v>
      </c>
      <c r="D5" s="3">
        <v>9156</v>
      </c>
      <c r="E5" s="3">
        <v>4994</v>
      </c>
      <c r="F5" s="3">
        <v>12905</v>
      </c>
      <c r="G5" s="47">
        <f>SUM(C5:F5)</f>
        <v>45353</v>
      </c>
    </row>
    <row r="6" spans="1:7" ht="16.5" thickBot="1" x14ac:dyDescent="0.3">
      <c r="A6" s="15">
        <v>2</v>
      </c>
      <c r="B6" s="25" t="s">
        <v>19</v>
      </c>
      <c r="C6" s="4">
        <v>20</v>
      </c>
      <c r="D6" s="4">
        <v>1498</v>
      </c>
      <c r="E6" s="4">
        <v>226</v>
      </c>
      <c r="F6" s="4">
        <v>0</v>
      </c>
      <c r="G6" s="48">
        <f>SUM(C6:F6)</f>
        <v>1744</v>
      </c>
    </row>
    <row r="7" spans="1:7" ht="16.5" thickBot="1" x14ac:dyDescent="0.3">
      <c r="A7" s="15">
        <v>3</v>
      </c>
      <c r="B7" s="25" t="s">
        <v>24</v>
      </c>
      <c r="C7" s="4">
        <v>1104</v>
      </c>
      <c r="D7" s="4">
        <v>824</v>
      </c>
      <c r="E7" s="4">
        <v>115</v>
      </c>
      <c r="F7" s="4">
        <v>144</v>
      </c>
      <c r="G7" s="48">
        <f>SUM(C7:F7)</f>
        <v>2187</v>
      </c>
    </row>
    <row r="8" spans="1:7" ht="16.5" thickBot="1" x14ac:dyDescent="0.3">
      <c r="A8" s="15">
        <v>4</v>
      </c>
      <c r="B8" s="25" t="s">
        <v>25</v>
      </c>
      <c r="C8" s="4">
        <v>155</v>
      </c>
      <c r="D8" s="4">
        <v>659</v>
      </c>
      <c r="E8" s="4">
        <v>102</v>
      </c>
      <c r="F8" s="4">
        <v>169</v>
      </c>
      <c r="G8" s="48">
        <f>SUM(C8:F8)</f>
        <v>1085</v>
      </c>
    </row>
    <row r="9" spans="1:7" ht="16.5" thickBot="1" x14ac:dyDescent="0.3">
      <c r="A9" s="15">
        <v>5</v>
      </c>
      <c r="B9" s="25" t="s">
        <v>26</v>
      </c>
      <c r="C9" s="4">
        <v>335</v>
      </c>
      <c r="D9" s="4">
        <v>791</v>
      </c>
      <c r="E9" s="5">
        <v>159</v>
      </c>
      <c r="F9" s="4">
        <v>356</v>
      </c>
      <c r="G9" s="48">
        <f>SUM(C9:F9)</f>
        <v>1641</v>
      </c>
    </row>
    <row r="10" spans="1:7" ht="16.5" thickBot="1" x14ac:dyDescent="0.3">
      <c r="A10" s="19"/>
      <c r="B10" s="19" t="s">
        <v>29</v>
      </c>
      <c r="C10" s="23"/>
      <c r="D10" s="23"/>
      <c r="E10" s="23"/>
      <c r="F10" s="23"/>
      <c r="G10" s="49"/>
    </row>
    <row r="11" spans="1:7" ht="16.5" thickBot="1" x14ac:dyDescent="0.3">
      <c r="A11" s="14">
        <v>6</v>
      </c>
      <c r="B11" s="25" t="s">
        <v>30</v>
      </c>
      <c r="C11" s="52">
        <v>10178331</v>
      </c>
      <c r="D11" s="53">
        <v>-31637</v>
      </c>
      <c r="E11" s="53">
        <v>7336990</v>
      </c>
      <c r="F11" s="53">
        <v>344588</v>
      </c>
      <c r="G11" s="54">
        <f>SUM(C11:F11)</f>
        <v>17828272</v>
      </c>
    </row>
    <row r="12" spans="1:7" ht="16.5" thickBot="1" x14ac:dyDescent="0.3">
      <c r="A12" s="15">
        <v>7</v>
      </c>
      <c r="B12" s="25" t="s">
        <v>31</v>
      </c>
      <c r="C12" s="51">
        <v>10162697</v>
      </c>
      <c r="D12" s="51">
        <v>-31635</v>
      </c>
      <c r="E12" s="51">
        <v>7338074</v>
      </c>
      <c r="F12" s="51">
        <v>344588</v>
      </c>
      <c r="G12" s="54">
        <f>SUM(C12:F12)</f>
        <v>17813724</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2543286</v>
      </c>
      <c r="D16" s="53">
        <v>800335</v>
      </c>
      <c r="E16" s="53">
        <v>1300</v>
      </c>
      <c r="F16" s="59">
        <v>0</v>
      </c>
      <c r="G16" s="54">
        <f t="shared" ref="G16:G22" si="0">SUM(C16:F16)</f>
        <v>3344921</v>
      </c>
    </row>
    <row r="17" spans="1:7" ht="16.5" thickBot="1" x14ac:dyDescent="0.3">
      <c r="A17" s="15">
        <v>16</v>
      </c>
      <c r="B17" s="25" t="s">
        <v>40</v>
      </c>
      <c r="C17" s="51">
        <v>2402606</v>
      </c>
      <c r="D17" s="51">
        <v>1041791</v>
      </c>
      <c r="E17" s="51">
        <v>-17488</v>
      </c>
      <c r="F17" s="59">
        <v>0</v>
      </c>
      <c r="G17" s="54">
        <f t="shared" si="0"/>
        <v>3426909</v>
      </c>
    </row>
    <row r="18" spans="1:7" ht="16.5" thickBot="1" x14ac:dyDescent="0.3">
      <c r="A18" s="15">
        <v>17</v>
      </c>
      <c r="B18" s="25" t="s">
        <v>41</v>
      </c>
      <c r="C18" s="51">
        <v>1854655</v>
      </c>
      <c r="D18" s="51">
        <v>603959</v>
      </c>
      <c r="E18" s="51">
        <v>2018301</v>
      </c>
      <c r="F18" s="59">
        <v>0</v>
      </c>
      <c r="G18" s="54">
        <f t="shared" si="0"/>
        <v>4476915</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554031</v>
      </c>
      <c r="D21" s="51">
        <v>47571</v>
      </c>
      <c r="E21" s="51">
        <v>0</v>
      </c>
      <c r="F21" s="59">
        <v>0</v>
      </c>
      <c r="G21" s="54">
        <f t="shared" si="0"/>
        <v>601602</v>
      </c>
    </row>
    <row r="22" spans="1:7" ht="16.5" thickBot="1" x14ac:dyDescent="0.3">
      <c r="A22" s="15">
        <v>21</v>
      </c>
      <c r="B22" s="25" t="s">
        <v>45</v>
      </c>
      <c r="C22" s="51">
        <v>1952742</v>
      </c>
      <c r="D22" s="51">
        <v>1725703</v>
      </c>
      <c r="E22" s="51">
        <v>343549</v>
      </c>
      <c r="F22" s="59">
        <v>0</v>
      </c>
      <c r="G22" s="54">
        <f t="shared" si="0"/>
        <v>4021994</v>
      </c>
    </row>
    <row r="23" spans="1:7" ht="16.5" thickBot="1" x14ac:dyDescent="0.3">
      <c r="A23" s="19"/>
      <c r="B23" s="19" t="s">
        <v>64</v>
      </c>
      <c r="C23" s="23"/>
      <c r="D23" s="23"/>
      <c r="E23" s="23"/>
      <c r="F23" s="23"/>
      <c r="G23" s="50"/>
    </row>
    <row r="24" spans="1:7" ht="16.5" thickBot="1" x14ac:dyDescent="0.3">
      <c r="A24" s="14">
        <v>39</v>
      </c>
      <c r="B24" s="25" t="s">
        <v>65</v>
      </c>
      <c r="C24" s="6">
        <v>405</v>
      </c>
      <c r="D24" s="6">
        <v>156</v>
      </c>
      <c r="E24" s="6">
        <v>265</v>
      </c>
      <c r="F24" s="60">
        <v>0</v>
      </c>
      <c r="G24" s="47">
        <f>SUM(C24:F24)</f>
        <v>826</v>
      </c>
    </row>
    <row r="25" spans="1:7" ht="16.5" thickBot="1" x14ac:dyDescent="0.3">
      <c r="A25" s="14">
        <v>40</v>
      </c>
      <c r="B25" s="25" t="s">
        <v>66</v>
      </c>
      <c r="C25" s="4">
        <v>8429</v>
      </c>
      <c r="D25" s="4">
        <v>3929</v>
      </c>
      <c r="E25" s="4">
        <v>2684</v>
      </c>
      <c r="F25" s="60">
        <v>0</v>
      </c>
      <c r="G25" s="47">
        <f>SUM(C25:F25)</f>
        <v>15042</v>
      </c>
    </row>
    <row r="26" spans="1:7" ht="16.5" thickBot="1" x14ac:dyDescent="0.3">
      <c r="A26" s="14">
        <v>41</v>
      </c>
      <c r="B26" s="25" t="s">
        <v>67</v>
      </c>
      <c r="C26" s="4">
        <v>3765</v>
      </c>
      <c r="D26" s="4">
        <v>2133</v>
      </c>
      <c r="E26" s="4">
        <v>1903</v>
      </c>
      <c r="F26" s="60">
        <v>0</v>
      </c>
      <c r="G26" s="47">
        <f>SUM(C26:F26)</f>
        <v>7801</v>
      </c>
    </row>
    <row r="27" spans="1:7" ht="16.5" thickBot="1" x14ac:dyDescent="0.3">
      <c r="A27" s="14">
        <v>42</v>
      </c>
      <c r="B27" s="25" t="s">
        <v>68</v>
      </c>
      <c r="C27" s="4">
        <v>5939</v>
      </c>
      <c r="D27" s="4">
        <v>304</v>
      </c>
      <c r="E27" s="4">
        <v>183</v>
      </c>
      <c r="F27" s="60"/>
      <c r="G27" s="47">
        <f>SUM(C27:F27)</f>
        <v>6426</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5" right="0.5" top="0.25" bottom="0.25" header="0.3" footer="0.3"/>
  <pageSetup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6"/>
  <sheetViews>
    <sheetView showGridLines="0" showRowColHeaders="0" zoomScale="80" zoomScaleNormal="80" workbookViewId="0">
      <pane xSplit="2" ySplit="6" topLeftCell="C7" activePane="bottomRight" state="frozen"/>
      <selection pane="topRight" activeCell="C1" sqref="C1"/>
      <selection pane="bottomLeft" activeCell="A7" sqref="A7"/>
      <selection pane="bottomRight" activeCell="H7" sqref="H7:H13"/>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103</v>
      </c>
      <c r="F7" s="40"/>
      <c r="G7" s="38"/>
      <c r="H7" s="38" t="s">
        <v>103</v>
      </c>
      <c r="I7" s="12"/>
    </row>
    <row r="8" spans="1:9" ht="15.75" x14ac:dyDescent="0.25">
      <c r="A8" s="28">
        <v>7</v>
      </c>
      <c r="B8" s="44" t="s">
        <v>31</v>
      </c>
      <c r="C8" s="38"/>
      <c r="D8" s="38"/>
      <c r="E8" s="39" t="s">
        <v>103</v>
      </c>
      <c r="F8" s="40"/>
      <c r="G8" s="38"/>
      <c r="H8" s="38" t="s">
        <v>103</v>
      </c>
      <c r="I8" s="12"/>
    </row>
    <row r="9" spans="1:9" ht="15.75" x14ac:dyDescent="0.25">
      <c r="A9" s="28">
        <v>8</v>
      </c>
      <c r="B9" s="44" t="s">
        <v>32</v>
      </c>
      <c r="C9" s="32"/>
      <c r="D9" s="32"/>
      <c r="E9" s="33"/>
      <c r="F9" s="40"/>
      <c r="G9" s="38"/>
      <c r="H9" s="38" t="s">
        <v>103</v>
      </c>
      <c r="I9" s="12"/>
    </row>
    <row r="10" spans="1:9" ht="15.75" x14ac:dyDescent="0.25">
      <c r="A10" s="28">
        <v>9</v>
      </c>
      <c r="B10" s="44" t="s">
        <v>33</v>
      </c>
      <c r="C10" s="32"/>
      <c r="D10" s="32"/>
      <c r="E10" s="33"/>
      <c r="F10" s="40"/>
      <c r="G10" s="38"/>
      <c r="H10" s="38" t="s">
        <v>103</v>
      </c>
      <c r="I10" s="12"/>
    </row>
    <row r="11" spans="1:9" ht="15.75" x14ac:dyDescent="0.25">
      <c r="A11" s="28">
        <v>10</v>
      </c>
      <c r="B11" s="44" t="s">
        <v>34</v>
      </c>
      <c r="C11" s="38"/>
      <c r="D11" s="38"/>
      <c r="E11" s="39"/>
      <c r="F11" s="40"/>
      <c r="G11" s="38"/>
      <c r="H11" s="38" t="s">
        <v>103</v>
      </c>
      <c r="I11" s="12"/>
    </row>
    <row r="12" spans="1:9" ht="15.75" x14ac:dyDescent="0.25">
      <c r="A12" s="28">
        <v>11</v>
      </c>
      <c r="B12" s="44" t="s">
        <v>35</v>
      </c>
      <c r="C12" s="38"/>
      <c r="D12" s="38"/>
      <c r="E12" s="39"/>
      <c r="F12" s="40"/>
      <c r="G12" s="38"/>
      <c r="H12" s="38" t="s">
        <v>103</v>
      </c>
      <c r="I12" s="12"/>
    </row>
    <row r="13" spans="1:9" ht="16.5" thickBot="1" x14ac:dyDescent="0.3">
      <c r="A13" s="29">
        <v>13</v>
      </c>
      <c r="B13" s="45" t="s">
        <v>36</v>
      </c>
      <c r="C13" s="34"/>
      <c r="D13" s="34"/>
      <c r="E13" s="35"/>
      <c r="F13" s="41"/>
      <c r="G13" s="42"/>
      <c r="H13" s="43" t="s">
        <v>103</v>
      </c>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103</v>
      </c>
      <c r="F15" s="40"/>
      <c r="G15" s="38"/>
      <c r="H15" s="38" t="s">
        <v>103</v>
      </c>
      <c r="I15" s="37"/>
    </row>
    <row r="16" spans="1:9" ht="15.75" x14ac:dyDescent="0.25">
      <c r="A16" s="28">
        <v>16</v>
      </c>
      <c r="B16" s="44" t="s">
        <v>40</v>
      </c>
      <c r="C16" s="38"/>
      <c r="D16" s="38"/>
      <c r="E16" s="39" t="s">
        <v>103</v>
      </c>
      <c r="F16" s="40"/>
      <c r="G16" s="38"/>
      <c r="H16" s="38" t="s">
        <v>103</v>
      </c>
      <c r="I16" s="12"/>
    </row>
    <row r="17" spans="1:9" ht="15.75" x14ac:dyDescent="0.25">
      <c r="A17" s="28">
        <v>17</v>
      </c>
      <c r="B17" s="44" t="s">
        <v>41</v>
      </c>
      <c r="C17" s="38"/>
      <c r="D17" s="38"/>
      <c r="E17" s="39" t="s">
        <v>103</v>
      </c>
      <c r="F17" s="40"/>
      <c r="G17" s="38"/>
      <c r="H17" s="38" t="s">
        <v>103</v>
      </c>
      <c r="I17" s="12"/>
    </row>
    <row r="18" spans="1:9" ht="15.75" x14ac:dyDescent="0.25">
      <c r="A18" s="28">
        <v>18</v>
      </c>
      <c r="B18" s="44" t="s">
        <v>42</v>
      </c>
      <c r="C18" s="38"/>
      <c r="D18" s="38"/>
      <c r="E18" s="39" t="s">
        <v>103</v>
      </c>
      <c r="F18" s="40"/>
      <c r="G18" s="38"/>
      <c r="H18" s="38" t="s">
        <v>103</v>
      </c>
      <c r="I18" s="12"/>
    </row>
    <row r="19" spans="1:9" ht="15.75" x14ac:dyDescent="0.25">
      <c r="A19" s="28">
        <v>19</v>
      </c>
      <c r="B19" s="44" t="s">
        <v>43</v>
      </c>
      <c r="C19" s="38"/>
      <c r="D19" s="38"/>
      <c r="E19" s="39" t="s">
        <v>103</v>
      </c>
      <c r="F19" s="40"/>
      <c r="G19" s="38"/>
      <c r="H19" s="38" t="s">
        <v>103</v>
      </c>
      <c r="I19" s="12"/>
    </row>
    <row r="20" spans="1:9" ht="15.75" x14ac:dyDescent="0.25">
      <c r="A20" s="28">
        <v>20</v>
      </c>
      <c r="B20" s="44" t="s">
        <v>44</v>
      </c>
      <c r="C20" s="38"/>
      <c r="D20" s="38"/>
      <c r="E20" s="39" t="s">
        <v>103</v>
      </c>
      <c r="F20" s="40"/>
      <c r="G20" s="38"/>
      <c r="H20" s="38" t="s">
        <v>103</v>
      </c>
      <c r="I20" s="12"/>
    </row>
    <row r="21" spans="1:9" ht="15.75" x14ac:dyDescent="0.25">
      <c r="A21" s="28">
        <v>21</v>
      </c>
      <c r="B21" s="44" t="s">
        <v>45</v>
      </c>
      <c r="C21" s="38"/>
      <c r="D21" s="38"/>
      <c r="E21" s="39" t="s">
        <v>103</v>
      </c>
      <c r="F21" s="40"/>
      <c r="G21" s="38"/>
      <c r="H21" s="38" t="s">
        <v>103</v>
      </c>
      <c r="I21" s="12"/>
    </row>
    <row r="22" spans="1:9" ht="15.75" x14ac:dyDescent="0.25">
      <c r="A22" s="28">
        <v>22</v>
      </c>
      <c r="B22" s="44" t="s">
        <v>46</v>
      </c>
      <c r="C22" s="32"/>
      <c r="D22" s="32"/>
      <c r="E22" s="33"/>
      <c r="F22" s="40" t="s">
        <v>103</v>
      </c>
      <c r="G22" s="38"/>
      <c r="H22" s="38"/>
      <c r="I22" s="12"/>
    </row>
    <row r="23" spans="1:9" ht="15.75" x14ac:dyDescent="0.25">
      <c r="A23" s="28">
        <v>23</v>
      </c>
      <c r="B23" s="44" t="s">
        <v>47</v>
      </c>
      <c r="C23" s="32"/>
      <c r="D23" s="32"/>
      <c r="E23" s="33"/>
      <c r="F23" s="40" t="s">
        <v>103</v>
      </c>
      <c r="G23" s="38"/>
      <c r="H23" s="38"/>
      <c r="I23" s="12"/>
    </row>
    <row r="24" spans="1:9" ht="15.75" x14ac:dyDescent="0.25">
      <c r="A24" s="28">
        <v>24</v>
      </c>
      <c r="B24" s="44" t="s">
        <v>48</v>
      </c>
      <c r="C24" s="32"/>
      <c r="D24" s="32"/>
      <c r="E24" s="33"/>
      <c r="F24" s="40" t="s">
        <v>103</v>
      </c>
      <c r="G24" s="38"/>
      <c r="H24" s="38"/>
      <c r="I24" s="12"/>
    </row>
    <row r="25" spans="1:9" ht="15.75" x14ac:dyDescent="0.25">
      <c r="A25" s="28">
        <v>26</v>
      </c>
      <c r="B25" s="44" t="s">
        <v>49</v>
      </c>
      <c r="C25" s="32"/>
      <c r="D25" s="32"/>
      <c r="E25" s="33"/>
      <c r="F25" s="40" t="s">
        <v>103</v>
      </c>
      <c r="G25" s="38"/>
      <c r="H25" s="38"/>
      <c r="I25" s="12"/>
    </row>
    <row r="26" spans="1:9" ht="15.75" x14ac:dyDescent="0.25">
      <c r="A26" s="28">
        <v>27</v>
      </c>
      <c r="B26" s="44" t="s">
        <v>50</v>
      </c>
      <c r="C26" s="32"/>
      <c r="D26" s="32"/>
      <c r="E26" s="33"/>
      <c r="F26" s="40"/>
      <c r="G26" s="38"/>
      <c r="H26" s="38" t="s">
        <v>103</v>
      </c>
      <c r="I26" s="12"/>
    </row>
    <row r="27" spans="1:9" ht="15.75" x14ac:dyDescent="0.25">
      <c r="A27" s="28">
        <v>28</v>
      </c>
      <c r="B27" s="44" t="s">
        <v>51</v>
      </c>
      <c r="C27" s="32"/>
      <c r="D27" s="32"/>
      <c r="E27" s="33"/>
      <c r="F27" s="40"/>
      <c r="G27" s="38"/>
      <c r="H27" s="38" t="s">
        <v>103</v>
      </c>
      <c r="I27" s="12"/>
    </row>
    <row r="28" spans="1:9" ht="15.75" x14ac:dyDescent="0.25">
      <c r="A28" s="28">
        <v>29</v>
      </c>
      <c r="B28" s="44" t="s">
        <v>87</v>
      </c>
      <c r="C28" s="32"/>
      <c r="D28" s="32"/>
      <c r="E28" s="33"/>
      <c r="F28" s="40"/>
      <c r="G28" s="38"/>
      <c r="H28" s="38" t="s">
        <v>103</v>
      </c>
      <c r="I28" s="12"/>
    </row>
    <row r="29" spans="1:9" ht="15.75" x14ac:dyDescent="0.25">
      <c r="A29" s="28">
        <v>30</v>
      </c>
      <c r="B29" s="44" t="s">
        <v>53</v>
      </c>
      <c r="C29" s="32"/>
      <c r="D29" s="32"/>
      <c r="E29" s="33"/>
      <c r="F29" s="40" t="s">
        <v>103</v>
      </c>
      <c r="G29" s="38"/>
      <c r="H29" s="38"/>
      <c r="I29" s="12"/>
    </row>
    <row r="30" spans="1:9" ht="15.75" x14ac:dyDescent="0.25">
      <c r="A30" s="28">
        <v>31</v>
      </c>
      <c r="B30" s="44" t="s">
        <v>54</v>
      </c>
      <c r="C30" s="32"/>
      <c r="D30" s="32"/>
      <c r="E30" s="33"/>
      <c r="F30" s="40"/>
      <c r="G30" s="38"/>
      <c r="H30" s="38" t="s">
        <v>103</v>
      </c>
      <c r="I30" s="12"/>
    </row>
    <row r="31" spans="1:9" ht="15.75" x14ac:dyDescent="0.25">
      <c r="A31" s="28">
        <v>32</v>
      </c>
      <c r="B31" s="44" t="s">
        <v>55</v>
      </c>
      <c r="C31" s="32"/>
      <c r="D31" s="32"/>
      <c r="E31" s="33"/>
      <c r="F31" s="40"/>
      <c r="G31" s="38"/>
      <c r="H31" s="38" t="s">
        <v>103</v>
      </c>
      <c r="I31" s="12"/>
    </row>
    <row r="32" spans="1:9" ht="15.75" x14ac:dyDescent="0.25">
      <c r="A32" s="28">
        <v>33</v>
      </c>
      <c r="B32" s="44" t="s">
        <v>56</v>
      </c>
      <c r="C32" s="32"/>
      <c r="D32" s="32"/>
      <c r="E32" s="33"/>
      <c r="F32" s="40" t="s">
        <v>103</v>
      </c>
      <c r="G32" s="38"/>
      <c r="H32" s="38"/>
      <c r="I32" s="12"/>
    </row>
    <row r="33" spans="1:9" ht="15.75" x14ac:dyDescent="0.25">
      <c r="A33" s="28" t="s">
        <v>57</v>
      </c>
      <c r="B33" s="44" t="s">
        <v>58</v>
      </c>
      <c r="C33" s="32"/>
      <c r="D33" s="32"/>
      <c r="E33" s="33"/>
      <c r="F33" s="40" t="s">
        <v>103</v>
      </c>
      <c r="G33" s="38"/>
      <c r="H33" s="38"/>
      <c r="I33" s="12"/>
    </row>
    <row r="34" spans="1:9" ht="15.75" x14ac:dyDescent="0.25">
      <c r="A34" s="28">
        <v>34</v>
      </c>
      <c r="B34" s="44" t="s">
        <v>59</v>
      </c>
      <c r="C34" s="32"/>
      <c r="D34" s="32"/>
      <c r="E34" s="33"/>
      <c r="F34" s="40"/>
      <c r="G34" s="38"/>
      <c r="H34" s="38" t="s">
        <v>103</v>
      </c>
      <c r="I34" s="12"/>
    </row>
    <row r="35" spans="1:9" ht="15.75" x14ac:dyDescent="0.25">
      <c r="A35" s="28">
        <v>35</v>
      </c>
      <c r="B35" s="44" t="s">
        <v>60</v>
      </c>
      <c r="C35" s="32"/>
      <c r="D35" s="32"/>
      <c r="E35" s="33"/>
      <c r="F35" s="40" t="s">
        <v>103</v>
      </c>
      <c r="G35" s="38"/>
      <c r="H35" s="38"/>
      <c r="I35" s="12"/>
    </row>
    <row r="36" spans="1:9" ht="16.5" thickBot="1" x14ac:dyDescent="0.3">
      <c r="A36" s="29">
        <v>36</v>
      </c>
      <c r="B36" s="45" t="s">
        <v>61</v>
      </c>
      <c r="C36" s="34"/>
      <c r="D36" s="34"/>
      <c r="E36" s="35"/>
      <c r="F36" s="41"/>
      <c r="G36" s="42"/>
      <c r="H36" s="43" t="s">
        <v>103</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5" right="0.5" top="0.25" bottom="0.25" header="0.3" footer="0.3"/>
  <pageSetup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5"/>
  <sheetViews>
    <sheetView showGridLines="0" showRowColHeaders="0" topLeftCell="B1" zoomScale="80" zoomScaleNormal="80" workbookViewId="0">
      <pane xSplit="1" ySplit="1" topLeftCell="C13" activePane="bottomRight" state="frozen"/>
      <selection activeCell="B1" sqref="B1"/>
      <selection pane="topRight" activeCell="C1" sqref="C1"/>
      <selection pane="bottomLeft" activeCell="B6" sqref="B6"/>
      <selection pane="bottomRight" activeCell="B1" sqref="B1:E35"/>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31.5" x14ac:dyDescent="0.25">
      <c r="B6" s="94">
        <v>6</v>
      </c>
      <c r="C6" s="95" t="s">
        <v>30</v>
      </c>
      <c r="D6" s="95" t="s">
        <v>104</v>
      </c>
      <c r="E6" s="95" t="s">
        <v>104</v>
      </c>
    </row>
    <row r="7" spans="1:9" ht="31.5" x14ac:dyDescent="0.25">
      <c r="B7" s="94">
        <v>7</v>
      </c>
      <c r="C7" s="95" t="s">
        <v>31</v>
      </c>
      <c r="D7" s="95" t="s">
        <v>104</v>
      </c>
      <c r="E7" s="95" t="s">
        <v>104</v>
      </c>
    </row>
    <row r="8" spans="1:9" ht="31.5" x14ac:dyDescent="0.25">
      <c r="B8" s="94">
        <v>8</v>
      </c>
      <c r="C8" s="95" t="s">
        <v>32</v>
      </c>
      <c r="D8" s="95"/>
      <c r="E8" s="95" t="s">
        <v>104</v>
      </c>
    </row>
    <row r="9" spans="1:9" ht="31.5" x14ac:dyDescent="0.25">
      <c r="B9" s="94">
        <v>9</v>
      </c>
      <c r="C9" s="95" t="s">
        <v>33</v>
      </c>
      <c r="D9" s="95"/>
      <c r="E9" s="95" t="s">
        <v>105</v>
      </c>
    </row>
    <row r="10" spans="1:9" ht="15.75" x14ac:dyDescent="0.25">
      <c r="B10" s="94">
        <v>10</v>
      </c>
      <c r="C10" s="95" t="s">
        <v>34</v>
      </c>
      <c r="D10" s="95"/>
      <c r="E10" s="95"/>
    </row>
    <row r="11" spans="1:9" ht="15.75" x14ac:dyDescent="0.25">
      <c r="B11" s="94">
        <v>11</v>
      </c>
      <c r="C11" s="95" t="s">
        <v>35</v>
      </c>
      <c r="D11" s="95"/>
      <c r="E11" s="95"/>
    </row>
    <row r="12" spans="1:9" ht="32.25" thickBot="1" x14ac:dyDescent="0.3">
      <c r="B12" s="96">
        <v>13</v>
      </c>
      <c r="C12" s="97" t="s">
        <v>36</v>
      </c>
      <c r="D12" s="97"/>
      <c r="E12" s="97"/>
    </row>
    <row r="13" spans="1:9" ht="15.75" x14ac:dyDescent="0.25">
      <c r="B13" s="90"/>
      <c r="C13" s="98" t="s">
        <v>38</v>
      </c>
      <c r="D13" s="38"/>
      <c r="E13" s="38"/>
    </row>
    <row r="14" spans="1:9" ht="31.5" x14ac:dyDescent="0.25">
      <c r="B14" s="94">
        <v>15</v>
      </c>
      <c r="C14" s="95" t="s">
        <v>39</v>
      </c>
      <c r="D14" s="95" t="s">
        <v>106</v>
      </c>
      <c r="E14" s="95" t="s">
        <v>106</v>
      </c>
    </row>
    <row r="15" spans="1:9" ht="31.5" x14ac:dyDescent="0.25">
      <c r="B15" s="94">
        <v>16</v>
      </c>
      <c r="C15" s="95" t="s">
        <v>40</v>
      </c>
      <c r="D15" s="95" t="s">
        <v>106</v>
      </c>
      <c r="E15" s="95" t="s">
        <v>106</v>
      </c>
    </row>
    <row r="16" spans="1:9" ht="31.5" x14ac:dyDescent="0.25">
      <c r="B16" s="94">
        <v>17</v>
      </c>
      <c r="C16" s="95" t="s">
        <v>41</v>
      </c>
      <c r="D16" s="95" t="s">
        <v>106</v>
      </c>
      <c r="E16" s="95" t="s">
        <v>106</v>
      </c>
    </row>
    <row r="17" spans="2:5" ht="31.5" x14ac:dyDescent="0.25">
      <c r="B17" s="94">
        <v>18</v>
      </c>
      <c r="C17" s="95" t="s">
        <v>42</v>
      </c>
      <c r="D17" s="95" t="s">
        <v>106</v>
      </c>
      <c r="E17" s="95" t="s">
        <v>106</v>
      </c>
    </row>
    <row r="18" spans="2:5" ht="15.75" x14ac:dyDescent="0.25">
      <c r="B18" s="94">
        <v>19</v>
      </c>
      <c r="C18" s="95" t="s">
        <v>43</v>
      </c>
      <c r="D18" s="95"/>
      <c r="E18" s="95"/>
    </row>
    <row r="19" spans="2:5" ht="31.5" x14ac:dyDescent="0.25">
      <c r="B19" s="94">
        <v>20</v>
      </c>
      <c r="C19" s="95" t="s">
        <v>44</v>
      </c>
      <c r="D19" s="95" t="s">
        <v>106</v>
      </c>
      <c r="E19" s="95" t="s">
        <v>106</v>
      </c>
    </row>
    <row r="20" spans="2:5" ht="31.5" x14ac:dyDescent="0.25">
      <c r="B20" s="94">
        <v>21</v>
      </c>
      <c r="C20" s="95" t="s">
        <v>45</v>
      </c>
      <c r="D20" s="95" t="s">
        <v>106</v>
      </c>
      <c r="E20" s="95" t="s">
        <v>106</v>
      </c>
    </row>
    <row r="21" spans="2:5" ht="15.75" x14ac:dyDescent="0.25">
      <c r="B21" s="94">
        <v>22</v>
      </c>
      <c r="C21" s="95" t="s">
        <v>46</v>
      </c>
      <c r="D21" s="95"/>
      <c r="E21" s="95"/>
    </row>
    <row r="22" spans="2:5" ht="31.5" x14ac:dyDescent="0.25">
      <c r="B22" s="94">
        <v>23</v>
      </c>
      <c r="C22" s="95" t="s">
        <v>47</v>
      </c>
      <c r="D22" s="95"/>
      <c r="E22" s="95"/>
    </row>
    <row r="23" spans="2:5" ht="15.75" x14ac:dyDescent="0.25">
      <c r="B23" s="94">
        <v>24</v>
      </c>
      <c r="C23" s="95" t="s">
        <v>48</v>
      </c>
      <c r="D23" s="95"/>
      <c r="E23" s="95"/>
    </row>
    <row r="24" spans="2:5" ht="15.75" x14ac:dyDescent="0.25">
      <c r="B24" s="94">
        <v>26</v>
      </c>
      <c r="C24" s="95" t="s">
        <v>49</v>
      </c>
      <c r="D24" s="95"/>
      <c r="E24" s="95"/>
    </row>
    <row r="25" spans="2:5" ht="31.5" x14ac:dyDescent="0.25">
      <c r="B25" s="94">
        <v>27</v>
      </c>
      <c r="C25" s="95" t="s">
        <v>50</v>
      </c>
      <c r="D25" s="95"/>
      <c r="E25" s="95" t="s">
        <v>107</v>
      </c>
    </row>
    <row r="26" spans="2:5" ht="31.5" x14ac:dyDescent="0.25">
      <c r="B26" s="94">
        <v>28</v>
      </c>
      <c r="C26" s="95" t="s">
        <v>51</v>
      </c>
      <c r="D26" s="95"/>
      <c r="E26" s="95" t="s">
        <v>107</v>
      </c>
    </row>
    <row r="27" spans="2:5" ht="31.5" x14ac:dyDescent="0.25">
      <c r="B27" s="94">
        <v>29</v>
      </c>
      <c r="C27" s="95" t="s">
        <v>87</v>
      </c>
      <c r="D27" s="95"/>
      <c r="E27" s="95" t="s">
        <v>107</v>
      </c>
    </row>
    <row r="28" spans="2:5" ht="15.75" x14ac:dyDescent="0.25">
      <c r="B28" s="94">
        <v>30</v>
      </c>
      <c r="C28" s="95" t="s">
        <v>53</v>
      </c>
      <c r="D28" s="95"/>
      <c r="E28" s="95"/>
    </row>
    <row r="29" spans="2:5" ht="31.5" x14ac:dyDescent="0.25">
      <c r="B29" s="94">
        <v>31</v>
      </c>
      <c r="C29" s="95" t="s">
        <v>54</v>
      </c>
      <c r="D29" s="95"/>
      <c r="E29" s="95" t="s">
        <v>107</v>
      </c>
    </row>
    <row r="30" spans="2:5" ht="47.25" x14ac:dyDescent="0.25">
      <c r="B30" s="94">
        <v>32</v>
      </c>
      <c r="C30" s="95" t="s">
        <v>55</v>
      </c>
      <c r="D30" s="95"/>
      <c r="E30" s="95" t="s">
        <v>108</v>
      </c>
    </row>
    <row r="31" spans="2:5" ht="15.75" x14ac:dyDescent="0.25">
      <c r="B31" s="94">
        <v>33</v>
      </c>
      <c r="C31" s="95" t="s">
        <v>56</v>
      </c>
      <c r="D31" s="95"/>
      <c r="E31" s="95"/>
    </row>
    <row r="32" spans="2:5" ht="15.75" x14ac:dyDescent="0.25">
      <c r="B32" s="94" t="s">
        <v>57</v>
      </c>
      <c r="C32" s="95" t="s">
        <v>58</v>
      </c>
      <c r="D32" s="95"/>
      <c r="E32" s="95"/>
    </row>
    <row r="33" spans="2:5" ht="31.5" x14ac:dyDescent="0.25">
      <c r="B33" s="94">
        <v>34</v>
      </c>
      <c r="C33" s="95" t="s">
        <v>59</v>
      </c>
      <c r="D33" s="95"/>
      <c r="E33" s="95" t="s">
        <v>107</v>
      </c>
    </row>
    <row r="34" spans="2:5" ht="15.75" x14ac:dyDescent="0.25">
      <c r="B34" s="94">
        <v>35</v>
      </c>
      <c r="C34" s="95" t="s">
        <v>60</v>
      </c>
      <c r="D34" s="95"/>
      <c r="E34" s="95"/>
    </row>
    <row r="35" spans="2:5" ht="32.25" thickBot="1" x14ac:dyDescent="0.3">
      <c r="B35" s="96">
        <v>36</v>
      </c>
      <c r="C35" s="97" t="s">
        <v>61</v>
      </c>
      <c r="D35" s="97"/>
      <c r="E35" s="97" t="s">
        <v>107</v>
      </c>
    </row>
  </sheetData>
  <sheetProtection algorithmName="SHA-512" hashValue="gf9H1POkpCHdz1aYReZNg8G/R1G+vzjmo8zzYzfollv1L2/yPFJMDt1ATe4ojsgGo8+SVkQp8e74bQoMgU53cA==" saltValue="w8d/B7fh71jKl21p5va+Ng==" spinCount="100000" sheet="1" objects="1" scenarios="1"/>
  <pageMargins left="0.5" right="0.5" top="0.25" bottom="0.2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Sections I-III. Company Data</vt:lpstr>
      <vt:lpstr>Statewide Data</vt:lpstr>
      <vt:lpstr>Area 1 Data</vt:lpstr>
      <vt:lpstr>Area 2 Data</vt:lpstr>
      <vt:lpstr>Area 3 Data</vt:lpstr>
      <vt:lpstr>Area 4 Data</vt:lpstr>
      <vt:lpstr>Allocation Method</vt:lpstr>
      <vt:lpstr>Comments</vt:lpstr>
      <vt:lpstr>'Area 1 Data'!Print_Area</vt:lpstr>
      <vt:lpstr>'Area 2 Data'!Print_Area</vt:lpstr>
      <vt:lpstr>'Area 3 Data'!Print_Area</vt:lpstr>
      <vt:lpstr>'Area 4 Data'!Print_Area</vt:lpstr>
      <vt:lpstr>Comments!Print_Area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2019-03-06T22:12:02Z</cp:lastPrinted>
  <dcterms:created xsi:type="dcterms:W3CDTF">2013-10-30T14:59:00Z</dcterms:created>
  <dcterms:modified xsi:type="dcterms:W3CDTF">2019-05-23T13:59:09Z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