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4680" windowWidth="14955" windowHeight="8430" activeTab="0"/>
  </bookViews>
  <sheets>
    <sheet name="2009 Medium Total" sheetId="1" r:id="rId1"/>
    <sheet name="2009 Medium SO" sheetId="2" r:id="rId2"/>
    <sheet name="2010YTD Medium Total" sheetId="3" r:id="rId3"/>
    <sheet name="2010YTD Medium SO" sheetId="4" r:id="rId4"/>
  </sheets>
  <definedNames/>
  <calcPr fullCalcOnLoad="1"/>
</workbook>
</file>

<file path=xl/sharedStrings.xml><?xml version="1.0" encoding="utf-8"?>
<sst xmlns="http://schemas.openxmlformats.org/spreadsheetml/2006/main" count="124" uniqueCount="28">
  <si>
    <t>Maine Public Service Company</t>
  </si>
  <si>
    <t>Medium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</si>
  <si>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</si>
  <si>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</si>
  <si>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</si>
  <si>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</si>
  <si>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</si>
  <si>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</si>
  <si>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</si>
  <si>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</si>
  <si>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</si>
  <si>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</si>
  <si>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</si>
  <si>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</si>
  <si>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</si>
  <si>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EP</t>
  </si>
  <si>
    <t>Customers</t>
  </si>
  <si>
    <t>Primary Voltage</t>
  </si>
  <si>
    <t>kWh</t>
  </si>
  <si>
    <t>kW</t>
  </si>
  <si>
    <t>ES/MC-G</t>
  </si>
  <si>
    <t>Secondary Voltage</t>
  </si>
  <si>
    <t>Total</t>
  </si>
  <si>
    <t>1/  Customers are average customers.</t>
  </si>
  <si>
    <t>2009 Billing Units - All Customers</t>
  </si>
  <si>
    <t>2009 Billing Units - Standard Offer Customers</t>
  </si>
  <si>
    <t>2010YTD Billing Units - Standard Offer Customers</t>
  </si>
  <si>
    <t>2010YTD Billing Units - All Customers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</si>
</sst>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_(* #,##0_);_(* \(#,##0\);_(* &quot;-&quot;??_);_(@_)"/>
  </numFmts>
  <fonts count="23">
    <font>
      <sz val="10"/>
      <color indexed="8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5" fontId="3" fillId="0" borderId="0" xfId="42" applyNumberFormat="1" applyFont="1" applyFill="1" applyBorder="1" applyAlignment="1">
      <alignment horizontal="centerContinuous"/>
    </xf>
    <xf numFmtId="165" fontId="3" fillId="0" borderId="0" xfId="42" applyNumberFormat="1" applyFont="1" applyBorder="1" applyAlignment="1">
      <alignment horizontal="centerContinuous"/>
    </xf>
    <xf numFmtId="165" fontId="3" fillId="0" borderId="0" xfId="42" applyNumberFormat="1" applyFont="1" applyBorder="1" applyAlignment="1">
      <alignment horizontal="right"/>
    </xf>
    <xf numFmtId="165" fontId="5" fillId="0" borderId="10" xfId="42" applyNumberFormat="1" applyFont="1" applyBorder="1" applyAlignment="1">
      <alignment horizontal="centerContinuous"/>
    </xf>
    <xf numFmtId="0" fontId="5" fillId="0" borderId="11" xfId="58" applyFont="1" applyBorder="1" applyAlignment="1">
      <alignment horizontal="centerContinuous"/>
      <protection/>
    </xf>
    <xf numFmtId="165" fontId="3" fillId="0" borderId="0" xfId="42" applyNumberFormat="1" applyFont="1" applyBorder="1" applyAlignment="1">
      <alignment/>
    </xf>
    <xf numFmtId="165" fontId="3" fillId="0" borderId="12" xfId="42" applyNumberFormat="1" applyFont="1" applyBorder="1" applyAlignment="1">
      <alignment/>
    </xf>
    <xf numFmtId="165" fontId="3" fillId="0" borderId="13" xfId="42" applyNumberFormat="1" applyFont="1" applyBorder="1" applyAlignment="1">
      <alignment/>
    </xf>
    <xf numFmtId="0" fontId="3" fillId="0" borderId="0" xfId="57" applyFont="1" applyFill="1" applyBorder="1" applyAlignment="1">
      <alignment horizontal="centerContinuous"/>
      <protection/>
    </xf>
    <xf numFmtId="0" fontId="0" fillId="0" borderId="0" xfId="57" applyFill="1" applyBorder="1" applyAlignment="1">
      <alignment horizontal="centerContinuous"/>
      <protection/>
    </xf>
    <xf numFmtId="0" fontId="0" fillId="0" borderId="0" xfId="57" applyBorder="1" applyAlignment="1">
      <alignment horizontal="centerContinuous"/>
      <protection/>
    </xf>
    <xf numFmtId="0" fontId="0" fillId="0" borderId="0" xfId="57" applyBorder="1">
      <alignment/>
      <protection/>
    </xf>
    <xf numFmtId="0" fontId="3" fillId="0" borderId="0" xfId="57" applyFont="1" applyBorder="1" applyAlignment="1">
      <alignment horizontal="centerContinuous"/>
      <protection/>
    </xf>
    <xf numFmtId="0" fontId="3" fillId="0" borderId="14" xfId="57" applyFont="1" applyBorder="1">
      <alignment/>
      <protection/>
    </xf>
    <xf numFmtId="0" fontId="0" fillId="0" borderId="10" xfId="57" applyBorder="1">
      <alignment/>
      <protection/>
    </xf>
    <xf numFmtId="0" fontId="5" fillId="0" borderId="15" xfId="57" applyFont="1" applyBorder="1">
      <alignment/>
      <protection/>
    </xf>
    <xf numFmtId="165" fontId="0" fillId="0" borderId="13" xfId="57" applyNumberFormat="1" applyBorder="1">
      <alignment/>
      <protection/>
    </xf>
    <xf numFmtId="0" fontId="3" fillId="0" borderId="15" xfId="57" applyFont="1" applyBorder="1">
      <alignment/>
      <protection/>
    </xf>
    <xf numFmtId="0" fontId="3" fillId="0" borderId="0" xfId="59">
      <alignment/>
      <protection/>
    </xf>
    <xf numFmtId="0" fontId="3" fillId="0" borderId="12" xfId="57" applyFont="1" applyBorder="1">
      <alignment/>
      <protection/>
    </xf>
    <xf numFmtId="0" fontId="0" fillId="0" borderId="12" xfId="57" applyBorder="1">
      <alignment/>
      <protection/>
    </xf>
    <xf numFmtId="165" fontId="0" fillId="0" borderId="16" xfId="57" applyNumberFormat="1" applyBorder="1">
      <alignment/>
      <protection/>
    </xf>
    <xf numFmtId="0" fontId="3" fillId="0" borderId="0" xfId="57" applyFont="1" applyBorder="1">
      <alignment/>
      <protection/>
    </xf>
    <xf numFmtId="0" fontId="0" fillId="0" borderId="13" xfId="57" applyBorder="1">
      <alignment/>
      <protection/>
    </xf>
    <xf numFmtId="39" fontId="0" fillId="0" borderId="0" xfId="57" applyNumberFormat="1" applyBorder="1">
      <alignment/>
      <protection/>
    </xf>
    <xf numFmtId="165" fontId="0" fillId="0" borderId="0" xfId="0" applyNumberFormat="1" applyAlignment="1">
      <alignment/>
    </xf>
    <xf numFmtId="3" fontId="3" fillId="0" borderId="0" xfId="42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0" xfId="59" applyNumberFormat="1">
      <alignment/>
      <protection/>
    </xf>
    <xf numFmtId="0" fontId="3" fillId="0" borderId="0" xfId="57" applyFont="1" applyBorder="1" applyAlignment="1">
      <alignment horizontal="centerContinuous"/>
      <protection/>
    </xf>
    <xf numFmtId="3" fontId="3" fillId="0" borderId="12" xfId="42" applyNumberFormat="1" applyFont="1" applyBorder="1" applyAlignment="1">
      <alignment/>
    </xf>
    <xf numFmtId="3" fontId="3" fillId="0" borderId="0" xfId="59" applyNumberFormat="1" applyFont="1">
      <alignment/>
      <protection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7" xfId="0" applyFont="1" applyFill="1" applyBorder="1" applyAlignment="1" applyProtection="1">
      <alignment horizontal="right" vertical="center" wrapText="1"/>
      <protection/>
    </xf>
    <xf numFmtId="165" fontId="3" fillId="0" borderId="0" xfId="42" applyNumberFormat="1" applyFon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5" fontId="0" fillId="0" borderId="12" xfId="0" applyNumberFormat="1" applyBorder="1" applyAlignment="1">
      <alignment/>
    </xf>
    <xf numFmtId="165" fontId="0" fillId="0" borderId="0" xfId="57" applyNumberFormat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YTD_BD_ahm" xfId="57"/>
    <cellStyle name="Normal_AllinCoreRecalculated2" xfId="58"/>
    <cellStyle name="Normal_mps_all_2007bd_bot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I4">
      <selection activeCell="P9" sqref="P9"/>
    </sheetView>
  </sheetViews>
  <sheetFormatPr defaultColWidth="9.140625" defaultRowHeight="12.75"/>
  <cols>
    <col min="1" max="1" width="17.421875" style="23" customWidth="1"/>
    <col min="2" max="2" width="12.7109375" style="12" customWidth="1"/>
    <col min="3" max="3" width="13.8515625" style="6" customWidth="1"/>
    <col min="4" max="14" width="12.28125" style="6" customWidth="1"/>
    <col min="15" max="15" width="13.8515625" style="12" customWidth="1"/>
    <col min="16" max="16384" width="9.140625" style="12" customWidth="1"/>
  </cols>
  <sheetData>
    <row r="1" spans="1:15" ht="12.75">
      <c r="A1" s="9" t="s">
        <v>0</v>
      </c>
      <c r="B1" s="10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1"/>
    </row>
    <row r="2" spans="1:15" ht="12.75">
      <c r="A2" s="13" t="s">
        <v>1</v>
      </c>
      <c r="B2" s="1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1"/>
    </row>
    <row r="3" spans="1:15" ht="12.75">
      <c r="A3" s="13" t="s">
        <v>24</v>
      </c>
      <c r="B3" s="1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"/>
    </row>
    <row r="4" spans="1:15" ht="12.75">
      <c r="A4" s="13"/>
      <c r="B4" s="11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1"/>
    </row>
    <row r="5" spans="1:15" ht="12.75">
      <c r="A5" s="13"/>
      <c r="B5" s="1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"/>
    </row>
    <row r="6" spans="1:15" ht="12.75">
      <c r="A6" s="14"/>
      <c r="B6" s="15"/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5" t="s">
        <v>14</v>
      </c>
    </row>
    <row r="7" spans="1:15" ht="12.75">
      <c r="A7" s="16" t="s">
        <v>15</v>
      </c>
      <c r="B7" s="12" t="s">
        <v>16</v>
      </c>
      <c r="C7" s="6">
        <v>12</v>
      </c>
      <c r="D7" s="6">
        <v>12</v>
      </c>
      <c r="E7" s="6">
        <v>12</v>
      </c>
      <c r="F7" s="6">
        <v>12</v>
      </c>
      <c r="G7" s="6">
        <v>12</v>
      </c>
      <c r="H7" s="6">
        <v>12</v>
      </c>
      <c r="I7" s="6">
        <v>12</v>
      </c>
      <c r="J7" s="6">
        <v>12</v>
      </c>
      <c r="K7" s="6">
        <v>12</v>
      </c>
      <c r="L7" s="6">
        <v>12</v>
      </c>
      <c r="M7" s="6">
        <v>12</v>
      </c>
      <c r="N7" s="6">
        <v>12</v>
      </c>
      <c r="O7" s="17">
        <f>AVERAGE(C7:N7)</f>
        <v>12</v>
      </c>
    </row>
    <row r="8" spans="1:15" ht="12.75">
      <c r="A8" s="18" t="s">
        <v>17</v>
      </c>
      <c r="O8" s="8"/>
    </row>
    <row r="9" spans="1:15" ht="12.75">
      <c r="A9" s="18"/>
      <c r="B9" s="12" t="s">
        <v>18</v>
      </c>
      <c r="C9" s="28">
        <v>1221000</v>
      </c>
      <c r="D9" s="28">
        <v>1114300</v>
      </c>
      <c r="E9" s="28">
        <v>1258760</v>
      </c>
      <c r="F9" s="28">
        <v>1152580</v>
      </c>
      <c r="G9" s="28">
        <v>1075160</v>
      </c>
      <c r="H9" s="28">
        <v>1138260</v>
      </c>
      <c r="I9" s="28">
        <v>1202280</v>
      </c>
      <c r="J9" s="28">
        <v>1185780</v>
      </c>
      <c r="K9" s="28">
        <v>1200500</v>
      </c>
      <c r="L9" s="28">
        <v>1132900</v>
      </c>
      <c r="M9" s="28">
        <v>1090940</v>
      </c>
      <c r="N9" s="28">
        <v>1098120</v>
      </c>
      <c r="O9" s="17">
        <f>SUM(C9:N9)</f>
        <v>13870580</v>
      </c>
    </row>
    <row r="10" spans="1:15" ht="12.75">
      <c r="A10" s="1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17"/>
    </row>
    <row r="11" spans="1:15" ht="12.75">
      <c r="A11" s="18"/>
      <c r="B11" s="12" t="s">
        <v>19</v>
      </c>
      <c r="C11" s="28">
        <v>3438</v>
      </c>
      <c r="D11" s="28">
        <v>3258.78</v>
      </c>
      <c r="E11" s="28">
        <v>3194.38</v>
      </c>
      <c r="F11" s="28">
        <v>3370.08</v>
      </c>
      <c r="G11" s="28">
        <v>3499.8</v>
      </c>
      <c r="H11" s="28">
        <v>3087.4</v>
      </c>
      <c r="I11" s="28">
        <v>3010.5</v>
      </c>
      <c r="J11" s="28">
        <v>3236.04</v>
      </c>
      <c r="K11" s="28">
        <v>3178.04</v>
      </c>
      <c r="L11" s="28">
        <v>3275.92</v>
      </c>
      <c r="M11" s="28">
        <v>3215.58</v>
      </c>
      <c r="N11" s="28">
        <v>3265.4</v>
      </c>
      <c r="O11" s="17">
        <f>SUM(C11:N11)</f>
        <v>39029.920000000006</v>
      </c>
    </row>
    <row r="12" spans="1:15" ht="12.75">
      <c r="A12" s="18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17"/>
    </row>
    <row r="13" spans="1:15" ht="12.75">
      <c r="A13" s="1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17"/>
    </row>
    <row r="14" spans="1:15" ht="12.75">
      <c r="A14" s="16" t="s">
        <v>20</v>
      </c>
      <c r="B14" s="12" t="s">
        <v>16</v>
      </c>
      <c r="C14" s="28">
        <v>192</v>
      </c>
      <c r="D14" s="28">
        <v>190</v>
      </c>
      <c r="E14" s="28">
        <v>188</v>
      </c>
      <c r="F14" s="28">
        <v>188</v>
      </c>
      <c r="G14" s="28">
        <v>188</v>
      </c>
      <c r="H14" s="28">
        <v>192</v>
      </c>
      <c r="I14" s="28">
        <v>191</v>
      </c>
      <c r="J14" s="28">
        <v>191</v>
      </c>
      <c r="K14" s="28">
        <v>190</v>
      </c>
      <c r="L14" s="28">
        <v>183</v>
      </c>
      <c r="M14" s="28">
        <v>180</v>
      </c>
      <c r="N14" s="28">
        <v>178</v>
      </c>
      <c r="O14" s="17">
        <f>AVERAGE(C14:N14)</f>
        <v>187.58333333333334</v>
      </c>
    </row>
    <row r="15" spans="1:15" ht="12.75">
      <c r="A15" s="18" t="s">
        <v>21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8"/>
    </row>
    <row r="16" spans="1:15" ht="12.75">
      <c r="A16" s="18"/>
      <c r="B16" s="12" t="s">
        <v>18</v>
      </c>
      <c r="C16" s="28">
        <v>7551274</v>
      </c>
      <c r="D16" s="28">
        <v>6677841</v>
      </c>
      <c r="E16" s="28">
        <v>7258218</v>
      </c>
      <c r="F16" s="28">
        <v>6493019</v>
      </c>
      <c r="G16" s="28">
        <v>6243129</v>
      </c>
      <c r="H16" s="28">
        <v>6985686</v>
      </c>
      <c r="I16" s="28">
        <v>7235387</v>
      </c>
      <c r="J16" s="28">
        <v>7844882</v>
      </c>
      <c r="K16" s="28">
        <v>6958318</v>
      </c>
      <c r="L16" s="28">
        <v>6858865</v>
      </c>
      <c r="M16" s="28">
        <v>6758681</v>
      </c>
      <c r="N16" s="28">
        <v>7131013</v>
      </c>
      <c r="O16" s="17">
        <f>SUM(C16:N16)</f>
        <v>83996313</v>
      </c>
    </row>
    <row r="17" spans="1:15" ht="12.75">
      <c r="A17" s="1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7"/>
    </row>
    <row r="18" spans="1:15" ht="12.75">
      <c r="A18" s="18"/>
      <c r="B18" s="12" t="s">
        <v>19</v>
      </c>
      <c r="C18" s="28">
        <v>19846.779</v>
      </c>
      <c r="D18" s="28">
        <v>19024.893</v>
      </c>
      <c r="E18" s="28">
        <v>17407.48</v>
      </c>
      <c r="F18" s="28">
        <v>18404.421</v>
      </c>
      <c r="G18" s="28">
        <v>18673.157</v>
      </c>
      <c r="H18" s="28">
        <v>19347.044</v>
      </c>
      <c r="I18" s="28">
        <v>19884.784</v>
      </c>
      <c r="J18" s="28">
        <v>21240.67</v>
      </c>
      <c r="K18" s="28">
        <v>20404.919</v>
      </c>
      <c r="L18" s="28">
        <v>19454.879</v>
      </c>
      <c r="M18" s="28">
        <v>18022.509</v>
      </c>
      <c r="N18" s="28">
        <v>19062.93</v>
      </c>
      <c r="O18" s="17">
        <f>SUM(C18:N18)</f>
        <v>230774.465</v>
      </c>
    </row>
    <row r="19" spans="1:15" ht="12.75">
      <c r="A19" s="18"/>
      <c r="O19" s="17"/>
    </row>
    <row r="20" spans="1:15" ht="13.5" thickBot="1">
      <c r="A20" s="20"/>
      <c r="B20" s="2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2"/>
    </row>
    <row r="21" spans="1:15" ht="13.5" thickTop="1">
      <c r="A21" s="16" t="s">
        <v>22</v>
      </c>
      <c r="B21" s="12" t="s">
        <v>16</v>
      </c>
      <c r="C21" s="6">
        <f>C14+C7</f>
        <v>204</v>
      </c>
      <c r="D21" s="6">
        <f aca="true" t="shared" si="0" ref="D21:N21">D14+D7</f>
        <v>202</v>
      </c>
      <c r="E21" s="6">
        <f t="shared" si="0"/>
        <v>200</v>
      </c>
      <c r="F21" s="6">
        <f t="shared" si="0"/>
        <v>200</v>
      </c>
      <c r="G21" s="6">
        <f t="shared" si="0"/>
        <v>200</v>
      </c>
      <c r="H21" s="6">
        <f t="shared" si="0"/>
        <v>204</v>
      </c>
      <c r="I21" s="6">
        <f t="shared" si="0"/>
        <v>203</v>
      </c>
      <c r="J21" s="6">
        <f t="shared" si="0"/>
        <v>203</v>
      </c>
      <c r="K21" s="6">
        <f t="shared" si="0"/>
        <v>202</v>
      </c>
      <c r="L21" s="6">
        <f t="shared" si="0"/>
        <v>195</v>
      </c>
      <c r="M21" s="6">
        <f t="shared" si="0"/>
        <v>192</v>
      </c>
      <c r="N21" s="6">
        <f t="shared" si="0"/>
        <v>190</v>
      </c>
      <c r="O21" s="17">
        <f>AVERAGE(C21:N21)</f>
        <v>199.58333333333334</v>
      </c>
    </row>
    <row r="22" spans="1:15" ht="12.75">
      <c r="A22" s="18"/>
      <c r="O22" s="8"/>
    </row>
    <row r="23" spans="2:15" ht="12.75">
      <c r="B23" s="12" t="s">
        <v>18</v>
      </c>
      <c r="C23" s="6">
        <f>C9+C16</f>
        <v>8772274</v>
      </c>
      <c r="D23" s="6">
        <f aca="true" t="shared" si="1" ref="D23:N23">D9+D16</f>
        <v>7792141</v>
      </c>
      <c r="E23" s="6">
        <f t="shared" si="1"/>
        <v>8516978</v>
      </c>
      <c r="F23" s="6">
        <f t="shared" si="1"/>
        <v>7645599</v>
      </c>
      <c r="G23" s="6">
        <f t="shared" si="1"/>
        <v>7318289</v>
      </c>
      <c r="H23" s="6">
        <f t="shared" si="1"/>
        <v>8123946</v>
      </c>
      <c r="I23" s="6">
        <f t="shared" si="1"/>
        <v>8437667</v>
      </c>
      <c r="J23" s="6">
        <f t="shared" si="1"/>
        <v>9030662</v>
      </c>
      <c r="K23" s="6">
        <f t="shared" si="1"/>
        <v>8158818</v>
      </c>
      <c r="L23" s="6">
        <f t="shared" si="1"/>
        <v>7991765</v>
      </c>
      <c r="M23" s="6">
        <f t="shared" si="1"/>
        <v>7849621</v>
      </c>
      <c r="N23" s="6">
        <f t="shared" si="1"/>
        <v>8229133</v>
      </c>
      <c r="O23" s="17">
        <f>SUM(C23:N23)</f>
        <v>97866893</v>
      </c>
    </row>
    <row r="24" ht="12.75">
      <c r="O24" s="24"/>
    </row>
    <row r="25" spans="1:15" ht="13.5" thickBot="1">
      <c r="A25" s="20"/>
      <c r="B25" s="21" t="s">
        <v>19</v>
      </c>
      <c r="C25" s="7">
        <f>C11+C18</f>
        <v>23284.779</v>
      </c>
      <c r="D25" s="7">
        <f aca="true" t="shared" si="2" ref="D25:N25">D11+D18</f>
        <v>22283.673</v>
      </c>
      <c r="E25" s="7">
        <f t="shared" si="2"/>
        <v>20601.86</v>
      </c>
      <c r="F25" s="7">
        <f t="shared" si="2"/>
        <v>21774.500999999997</v>
      </c>
      <c r="G25" s="7">
        <f t="shared" si="2"/>
        <v>22172.957</v>
      </c>
      <c r="H25" s="7">
        <f t="shared" si="2"/>
        <v>22434.444000000003</v>
      </c>
      <c r="I25" s="7">
        <f t="shared" si="2"/>
        <v>22895.284</v>
      </c>
      <c r="J25" s="7">
        <f t="shared" si="2"/>
        <v>24476.71</v>
      </c>
      <c r="K25" s="7">
        <f t="shared" si="2"/>
        <v>23582.959000000003</v>
      </c>
      <c r="L25" s="7">
        <f t="shared" si="2"/>
        <v>22730.799</v>
      </c>
      <c r="M25" s="7">
        <f t="shared" si="2"/>
        <v>21238.089</v>
      </c>
      <c r="N25" s="7">
        <f t="shared" si="2"/>
        <v>22328.33</v>
      </c>
      <c r="O25" s="22">
        <f>SUM(C25:N25)</f>
        <v>269804.38499999995</v>
      </c>
    </row>
    <row r="26" ht="13.5" thickTop="1">
      <c r="O26" s="25"/>
    </row>
    <row r="28" ht="12.75">
      <c r="A28" s="23" t="s">
        <v>23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G10">
      <selection activeCell="P9" sqref="P9"/>
    </sheetView>
  </sheetViews>
  <sheetFormatPr defaultColWidth="9.140625" defaultRowHeight="12.75"/>
  <cols>
    <col min="1" max="1" width="17.421875" style="23" customWidth="1"/>
    <col min="2" max="2" width="12.7109375" style="12" customWidth="1"/>
    <col min="3" max="3" width="13.8515625" style="6" customWidth="1"/>
    <col min="4" max="14" width="12.28125" style="6" customWidth="1"/>
    <col min="15" max="15" width="13.8515625" style="12" customWidth="1"/>
    <col min="16" max="16" width="11.28125" style="12" bestFit="1" customWidth="1"/>
    <col min="17" max="16384" width="9.140625" style="12" customWidth="1"/>
  </cols>
  <sheetData>
    <row r="1" spans="1:15" ht="12.75">
      <c r="A1" s="9" t="s">
        <v>0</v>
      </c>
      <c r="B1" s="10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1"/>
    </row>
    <row r="2" spans="1:15" ht="12.75">
      <c r="A2" s="13" t="s">
        <v>1</v>
      </c>
      <c r="B2" s="1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1"/>
    </row>
    <row r="3" spans="1:15" ht="12.75">
      <c r="A3" s="13" t="s">
        <v>25</v>
      </c>
      <c r="B3" s="1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"/>
    </row>
    <row r="4" spans="1:15" ht="12.75">
      <c r="A4" s="13"/>
      <c r="B4" s="11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1"/>
    </row>
    <row r="5" spans="1:15" ht="12.75">
      <c r="A5" s="13"/>
      <c r="B5" s="1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"/>
    </row>
    <row r="6" spans="1:15" ht="12.75">
      <c r="A6" s="14"/>
      <c r="B6" s="15"/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5" t="s">
        <v>14</v>
      </c>
    </row>
    <row r="7" spans="1:15" ht="12.75">
      <c r="A7" s="16" t="s">
        <v>15</v>
      </c>
      <c r="B7" s="12" t="s">
        <v>16</v>
      </c>
      <c r="C7">
        <v>11</v>
      </c>
      <c r="D7">
        <v>11</v>
      </c>
      <c r="E7">
        <v>11</v>
      </c>
      <c r="F7">
        <v>7</v>
      </c>
      <c r="G7">
        <v>7</v>
      </c>
      <c r="H7">
        <v>8</v>
      </c>
      <c r="I7">
        <v>6</v>
      </c>
      <c r="J7">
        <v>6</v>
      </c>
      <c r="K7">
        <v>6</v>
      </c>
      <c r="L7">
        <v>6</v>
      </c>
      <c r="M7">
        <v>6</v>
      </c>
      <c r="N7">
        <v>6</v>
      </c>
      <c r="O7" s="17">
        <f>AVERAGE(C7:N7)</f>
        <v>7.583333333333333</v>
      </c>
    </row>
    <row r="8" spans="1:15" ht="12.75">
      <c r="A8" s="18" t="s">
        <v>17</v>
      </c>
      <c r="O8" s="8"/>
    </row>
    <row r="9" spans="1:15" ht="12.75">
      <c r="A9" s="18"/>
      <c r="B9" s="12" t="s">
        <v>18</v>
      </c>
      <c r="C9" s="6">
        <v>1271940</v>
      </c>
      <c r="D9" s="6">
        <v>1152130</v>
      </c>
      <c r="E9" s="6">
        <v>1224900</v>
      </c>
      <c r="F9" s="6">
        <v>1212900</v>
      </c>
      <c r="G9" s="6">
        <v>1185160</v>
      </c>
      <c r="H9" s="6">
        <v>1172160</v>
      </c>
      <c r="I9" s="6">
        <v>1336440</v>
      </c>
      <c r="J9" s="6">
        <v>1299820</v>
      </c>
      <c r="K9" s="6">
        <v>1279300</v>
      </c>
      <c r="L9" s="6">
        <v>1318300</v>
      </c>
      <c r="M9" s="6">
        <v>1223840</v>
      </c>
      <c r="N9" s="6">
        <v>1215540</v>
      </c>
      <c r="O9" s="17">
        <f>SUM(C9:N9)</f>
        <v>14892430</v>
      </c>
    </row>
    <row r="10" spans="1:15" ht="12.75">
      <c r="A10" s="18"/>
      <c r="O10" s="17"/>
    </row>
    <row r="11" spans="1:15" ht="12.75">
      <c r="A11" s="18"/>
      <c r="B11" s="12" t="s">
        <v>19</v>
      </c>
      <c r="C11" s="6">
        <v>3129.06</v>
      </c>
      <c r="D11" s="6">
        <v>3113.3250000000003</v>
      </c>
      <c r="E11" s="6">
        <v>3176.62</v>
      </c>
      <c r="F11" s="6">
        <v>3189.88</v>
      </c>
      <c r="G11" s="6">
        <v>3631.54</v>
      </c>
      <c r="H11" s="6">
        <v>3290.28</v>
      </c>
      <c r="I11" s="6">
        <v>3177.34</v>
      </c>
      <c r="J11" s="6">
        <v>3407.46</v>
      </c>
      <c r="K11" s="6">
        <v>3484.94</v>
      </c>
      <c r="L11" s="6">
        <v>3314.9</v>
      </c>
      <c r="M11" s="6">
        <v>3027.9</v>
      </c>
      <c r="N11" s="6">
        <v>3080.16</v>
      </c>
      <c r="O11" s="17">
        <f>SUM(C11:N11)</f>
        <v>39023.405</v>
      </c>
    </row>
    <row r="12" spans="1:15" ht="12.75">
      <c r="A12" s="18"/>
      <c r="O12" s="17"/>
    </row>
    <row r="13" spans="1:15" ht="12.75">
      <c r="A13" s="18"/>
      <c r="O13" s="17"/>
    </row>
    <row r="14" spans="1:15" ht="12.75">
      <c r="A14" s="16" t="s">
        <v>20</v>
      </c>
      <c r="B14" s="12" t="s">
        <v>16</v>
      </c>
      <c r="C14" s="6">
        <v>135</v>
      </c>
      <c r="D14" s="6">
        <v>133</v>
      </c>
      <c r="E14" s="6">
        <v>133</v>
      </c>
      <c r="F14" s="6">
        <v>134</v>
      </c>
      <c r="G14" s="6">
        <v>140</v>
      </c>
      <c r="H14" s="6">
        <v>139</v>
      </c>
      <c r="I14" s="6">
        <v>140</v>
      </c>
      <c r="J14" s="6">
        <v>139</v>
      </c>
      <c r="K14" s="6">
        <v>139</v>
      </c>
      <c r="L14" s="6">
        <v>139</v>
      </c>
      <c r="M14" s="6">
        <v>139</v>
      </c>
      <c r="N14" s="6">
        <v>131</v>
      </c>
      <c r="O14" s="17">
        <f>AVERAGE(C14:N14)</f>
        <v>136.75</v>
      </c>
    </row>
    <row r="15" spans="1:15" ht="12.75">
      <c r="A15" s="18" t="s">
        <v>21</v>
      </c>
      <c r="O15" s="8"/>
    </row>
    <row r="16" spans="1:15" ht="12.75">
      <c r="A16" s="18"/>
      <c r="B16" s="12" t="s">
        <v>18</v>
      </c>
      <c r="C16" s="6">
        <v>5551609</v>
      </c>
      <c r="D16" s="6">
        <v>4647185</v>
      </c>
      <c r="E16" s="6">
        <v>4809924</v>
      </c>
      <c r="F16" s="6">
        <v>4626463</v>
      </c>
      <c r="G16" s="6">
        <v>4599938</v>
      </c>
      <c r="H16" s="6">
        <v>4254711</v>
      </c>
      <c r="I16" s="6">
        <v>5060640</v>
      </c>
      <c r="J16" s="6">
        <v>5261285</v>
      </c>
      <c r="K16" s="6">
        <v>4788160</v>
      </c>
      <c r="L16" s="6">
        <v>5215207</v>
      </c>
      <c r="M16" s="6">
        <v>4493732</v>
      </c>
      <c r="N16" s="6">
        <v>4662686</v>
      </c>
      <c r="O16" s="17">
        <f>SUM(C16:N16)</f>
        <v>57971540</v>
      </c>
    </row>
    <row r="17" spans="1:15" ht="12.75">
      <c r="A17" s="18"/>
      <c r="O17" s="17"/>
    </row>
    <row r="18" spans="1:15" ht="12.75">
      <c r="A18" s="18"/>
      <c r="B18" s="12" t="s">
        <v>19</v>
      </c>
      <c r="C18" s="6">
        <v>13931.387999999994</v>
      </c>
      <c r="D18" s="6">
        <v>13293.261999999999</v>
      </c>
      <c r="E18" s="6">
        <v>13339.305</v>
      </c>
      <c r="F18" s="6">
        <v>13296.967999999995</v>
      </c>
      <c r="G18" s="6">
        <v>13508.470999999998</v>
      </c>
      <c r="H18" s="6">
        <v>12555.413999999997</v>
      </c>
      <c r="I18" s="6">
        <v>14514.421999999997</v>
      </c>
      <c r="J18" s="6">
        <v>14860.117</v>
      </c>
      <c r="K18" s="6">
        <v>14753.432999999997</v>
      </c>
      <c r="L18" s="6">
        <v>14759.871999999998</v>
      </c>
      <c r="M18" s="6">
        <v>12881.527999999995</v>
      </c>
      <c r="N18" s="6">
        <v>12729.724999999999</v>
      </c>
      <c r="O18" s="17">
        <f>SUM(C18:N18)</f>
        <v>164423.90499999997</v>
      </c>
    </row>
    <row r="19" spans="1:15" ht="12.75">
      <c r="A19" s="18"/>
      <c r="O19" s="17"/>
    </row>
    <row r="20" spans="1:15" ht="13.5" thickBot="1">
      <c r="A20" s="20"/>
      <c r="B20" s="2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2"/>
    </row>
    <row r="21" spans="1:15" ht="13.5" thickTop="1">
      <c r="A21" s="16" t="s">
        <v>22</v>
      </c>
      <c r="B21" s="12" t="s">
        <v>16</v>
      </c>
      <c r="C21" s="26">
        <f>SUM(C7+C14)</f>
        <v>146</v>
      </c>
      <c r="D21" s="26">
        <f aca="true" t="shared" si="0" ref="D21:N21">SUM(D7+D14)</f>
        <v>144</v>
      </c>
      <c r="E21" s="26">
        <f t="shared" si="0"/>
        <v>144</v>
      </c>
      <c r="F21" s="26">
        <f t="shared" si="0"/>
        <v>141</v>
      </c>
      <c r="G21" s="26">
        <f t="shared" si="0"/>
        <v>147</v>
      </c>
      <c r="H21" s="26">
        <f t="shared" si="0"/>
        <v>147</v>
      </c>
      <c r="I21" s="26">
        <f t="shared" si="0"/>
        <v>146</v>
      </c>
      <c r="J21" s="26">
        <f t="shared" si="0"/>
        <v>145</v>
      </c>
      <c r="K21" s="26">
        <f t="shared" si="0"/>
        <v>145</v>
      </c>
      <c r="L21" s="26">
        <f t="shared" si="0"/>
        <v>145</v>
      </c>
      <c r="M21" s="26">
        <f t="shared" si="0"/>
        <v>145</v>
      </c>
      <c r="N21" s="26">
        <f t="shared" si="0"/>
        <v>137</v>
      </c>
      <c r="O21" s="17">
        <f>AVERAGE(C21:N21)</f>
        <v>144.33333333333334</v>
      </c>
    </row>
    <row r="22" spans="1:15" ht="12.75">
      <c r="A22" s="18"/>
      <c r="O22" s="8"/>
    </row>
    <row r="23" spans="2:16" ht="12.75">
      <c r="B23" s="12" t="s">
        <v>18</v>
      </c>
      <c r="C23" s="26">
        <f>SUM(C9+C16)</f>
        <v>6823549</v>
      </c>
      <c r="D23" s="26">
        <f aca="true" t="shared" si="1" ref="D23:N23">SUM(D9+D16)</f>
        <v>5799315</v>
      </c>
      <c r="E23" s="26">
        <f t="shared" si="1"/>
        <v>6034824</v>
      </c>
      <c r="F23" s="26">
        <f t="shared" si="1"/>
        <v>5839363</v>
      </c>
      <c r="G23" s="26">
        <f t="shared" si="1"/>
        <v>5785098</v>
      </c>
      <c r="H23" s="26">
        <f t="shared" si="1"/>
        <v>5426871</v>
      </c>
      <c r="I23" s="26">
        <f t="shared" si="1"/>
        <v>6397080</v>
      </c>
      <c r="J23" s="26">
        <f t="shared" si="1"/>
        <v>6561105</v>
      </c>
      <c r="K23" s="26">
        <f t="shared" si="1"/>
        <v>6067460</v>
      </c>
      <c r="L23" s="26">
        <f t="shared" si="1"/>
        <v>6533507</v>
      </c>
      <c r="M23" s="26">
        <f t="shared" si="1"/>
        <v>5717572</v>
      </c>
      <c r="N23" s="26">
        <f t="shared" si="1"/>
        <v>5878226</v>
      </c>
      <c r="O23" s="17">
        <f>SUM(C23:N23)</f>
        <v>72863970</v>
      </c>
      <c r="P23" s="41"/>
    </row>
    <row r="24" spans="3:15" ht="12.75">
      <c r="C24"/>
      <c r="D24"/>
      <c r="E24"/>
      <c r="F24"/>
      <c r="G24"/>
      <c r="H24"/>
      <c r="I24"/>
      <c r="J24"/>
      <c r="K24"/>
      <c r="L24"/>
      <c r="M24"/>
      <c r="N24"/>
      <c r="O24" s="24"/>
    </row>
    <row r="25" spans="1:15" ht="13.5" thickBot="1">
      <c r="A25" s="20"/>
      <c r="B25" s="21" t="s">
        <v>19</v>
      </c>
      <c r="C25" s="40">
        <f>SUM(C11+C18)</f>
        <v>17060.447999999993</v>
      </c>
      <c r="D25" s="40">
        <f aca="true" t="shared" si="2" ref="D25:N25">SUM(D11+D18)</f>
        <v>16406.587</v>
      </c>
      <c r="E25" s="40">
        <f t="shared" si="2"/>
        <v>16515.925</v>
      </c>
      <c r="F25" s="40">
        <f t="shared" si="2"/>
        <v>16486.847999999994</v>
      </c>
      <c r="G25" s="40">
        <f t="shared" si="2"/>
        <v>17140.011</v>
      </c>
      <c r="H25" s="40">
        <f t="shared" si="2"/>
        <v>15845.693999999998</v>
      </c>
      <c r="I25" s="40">
        <f t="shared" si="2"/>
        <v>17691.761999999995</v>
      </c>
      <c r="J25" s="40">
        <f t="shared" si="2"/>
        <v>18267.577</v>
      </c>
      <c r="K25" s="40">
        <f t="shared" si="2"/>
        <v>18238.372999999996</v>
      </c>
      <c r="L25" s="40">
        <f t="shared" si="2"/>
        <v>18074.771999999997</v>
      </c>
      <c r="M25" s="40">
        <f t="shared" si="2"/>
        <v>15909.427999999994</v>
      </c>
      <c r="N25" s="40">
        <f t="shared" si="2"/>
        <v>15809.884999999998</v>
      </c>
      <c r="O25" s="22">
        <f>SUM(C25:N25)</f>
        <v>203447.30999999997</v>
      </c>
    </row>
    <row r="26" ht="13.5" thickTop="1">
      <c r="O26" s="25"/>
    </row>
    <row r="28" ht="12.75">
      <c r="A28" s="23" t="s">
        <v>23</v>
      </c>
    </row>
    <row r="31" spans="2:14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2:14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2:14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2:14" ht="12.7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2:14" ht="12.7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2:14" ht="12.7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2:14" ht="12.7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2:14" ht="12.7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2:14" ht="12.7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2:14" ht="12.7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4">
      <selection activeCell="O22" sqref="O22"/>
    </sheetView>
  </sheetViews>
  <sheetFormatPr defaultColWidth="9.140625" defaultRowHeight="12.75"/>
  <cols>
    <col min="1" max="1" width="17.421875" style="23" customWidth="1"/>
    <col min="2" max="2" width="12.7109375" style="12" customWidth="1"/>
    <col min="3" max="3" width="13.8515625" style="6" customWidth="1"/>
    <col min="4" max="14" width="12.28125" style="6" customWidth="1"/>
    <col min="15" max="15" width="13.8515625" style="12" customWidth="1"/>
    <col min="16" max="16384" width="9.140625" style="12" customWidth="1"/>
  </cols>
  <sheetData>
    <row r="1" spans="1:15" ht="12.75">
      <c r="A1" s="9" t="s">
        <v>0</v>
      </c>
      <c r="B1" s="10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1"/>
    </row>
    <row r="2" spans="1:15" ht="12.75">
      <c r="A2" s="13" t="s">
        <v>1</v>
      </c>
      <c r="B2" s="1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1"/>
    </row>
    <row r="3" spans="1:15" ht="12.75">
      <c r="A3" s="30" t="s">
        <v>27</v>
      </c>
      <c r="B3" s="1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"/>
    </row>
    <row r="4" spans="1:15" ht="12.75">
      <c r="A4" s="13"/>
      <c r="B4" s="11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1"/>
    </row>
    <row r="5" spans="1:15" ht="12.75">
      <c r="A5" s="13"/>
      <c r="B5" s="1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"/>
    </row>
    <row r="6" spans="1:15" ht="12.75">
      <c r="A6" s="14"/>
      <c r="B6" s="15"/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5" t="s">
        <v>14</v>
      </c>
    </row>
    <row r="7" spans="1:15" ht="12.75">
      <c r="A7" s="16" t="s">
        <v>15</v>
      </c>
      <c r="B7" s="12" t="s">
        <v>16</v>
      </c>
      <c r="C7" s="27">
        <v>12</v>
      </c>
      <c r="D7" s="27">
        <v>12</v>
      </c>
      <c r="E7" s="27">
        <v>12</v>
      </c>
      <c r="F7" s="6">
        <v>12</v>
      </c>
      <c r="G7" s="6">
        <v>13</v>
      </c>
      <c r="H7" s="6">
        <v>13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17">
        <f>AVERAGE(C7:H7)</f>
        <v>12.333333333333334</v>
      </c>
    </row>
    <row r="8" spans="1:15" ht="12.75">
      <c r="A8" s="18" t="s">
        <v>17</v>
      </c>
      <c r="C8" s="27"/>
      <c r="D8" s="27"/>
      <c r="E8" s="27"/>
      <c r="O8" s="8"/>
    </row>
    <row r="9" spans="1:15" ht="12.75">
      <c r="A9" s="18"/>
      <c r="B9" s="12" t="s">
        <v>18</v>
      </c>
      <c r="C9" s="28">
        <v>1054980</v>
      </c>
      <c r="D9" s="28">
        <v>1005400</v>
      </c>
      <c r="E9" s="28">
        <v>1160640</v>
      </c>
      <c r="F9" s="6">
        <v>1072920</v>
      </c>
      <c r="G9" s="6">
        <v>955720</v>
      </c>
      <c r="H9" s="6">
        <v>1106180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17">
        <f>SUM(C9:N9)</f>
        <v>6355840</v>
      </c>
    </row>
    <row r="10" spans="1:15" ht="12.75">
      <c r="A10" s="18"/>
      <c r="C10" s="28"/>
      <c r="D10" s="28"/>
      <c r="E10" s="28"/>
      <c r="F10"/>
      <c r="G10"/>
      <c r="H10"/>
      <c r="I10"/>
      <c r="J10"/>
      <c r="K10"/>
      <c r="L10"/>
      <c r="M10"/>
      <c r="N10"/>
      <c r="O10" s="17"/>
    </row>
    <row r="11" spans="1:15" ht="12.75">
      <c r="A11" s="18"/>
      <c r="B11" s="12" t="s">
        <v>19</v>
      </c>
      <c r="C11" s="28">
        <v>3221.42</v>
      </c>
      <c r="D11" s="28">
        <v>3222.62</v>
      </c>
      <c r="E11" s="28">
        <v>3120.32</v>
      </c>
      <c r="F11" s="26">
        <v>3257.48</v>
      </c>
      <c r="G11" s="26">
        <v>3416.1</v>
      </c>
      <c r="H11" s="26">
        <v>3219.14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17">
        <f>SUM(C11:N11)</f>
        <v>19457.08</v>
      </c>
    </row>
    <row r="12" spans="1:15" ht="12.75">
      <c r="A12" s="18"/>
      <c r="C12" s="27"/>
      <c r="D12" s="27"/>
      <c r="E12" s="27"/>
      <c r="O12" s="17"/>
    </row>
    <row r="13" spans="1:15" ht="12.75">
      <c r="A13" s="18"/>
      <c r="C13" s="27"/>
      <c r="D13" s="27"/>
      <c r="E13" s="27"/>
      <c r="O13" s="17"/>
    </row>
    <row r="14" spans="1:15" ht="12.75">
      <c r="A14" s="16" t="s">
        <v>20</v>
      </c>
      <c r="B14" s="12" t="s">
        <v>16</v>
      </c>
      <c r="C14" s="28">
        <v>175</v>
      </c>
      <c r="D14" s="28">
        <v>175</v>
      </c>
      <c r="E14" s="28">
        <v>173</v>
      </c>
      <c r="F14" s="26">
        <v>176</v>
      </c>
      <c r="G14" s="26">
        <v>177</v>
      </c>
      <c r="H14" s="26">
        <v>179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17">
        <f>AVERAGE(C14:H14)</f>
        <v>175.83333333333334</v>
      </c>
    </row>
    <row r="15" spans="1:15" ht="12.75">
      <c r="A15" s="18" t="s">
        <v>21</v>
      </c>
      <c r="C15" s="27"/>
      <c r="D15" s="27"/>
      <c r="E15" s="27"/>
      <c r="O15" s="8"/>
    </row>
    <row r="16" spans="1:15" ht="12.75">
      <c r="A16" s="18"/>
      <c r="B16" s="12" t="s">
        <v>18</v>
      </c>
      <c r="C16" s="28">
        <v>7045055</v>
      </c>
      <c r="D16" s="28">
        <v>6699520</v>
      </c>
      <c r="E16" s="28">
        <v>7231588</v>
      </c>
      <c r="F16" s="26">
        <v>6436841</v>
      </c>
      <c r="G16" s="26">
        <v>6221705</v>
      </c>
      <c r="H16" s="26">
        <v>7432569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17">
        <f>SUM(C16:N16)</f>
        <v>41067278</v>
      </c>
    </row>
    <row r="17" spans="1:15" ht="12.75">
      <c r="A17" s="18"/>
      <c r="C17" s="28"/>
      <c r="D17" s="28"/>
      <c r="E17" s="28"/>
      <c r="F17"/>
      <c r="G17"/>
      <c r="H17"/>
      <c r="I17"/>
      <c r="J17"/>
      <c r="K17"/>
      <c r="L17"/>
      <c r="M17"/>
      <c r="N17"/>
      <c r="O17" s="17"/>
    </row>
    <row r="18" spans="1:15" ht="12.75">
      <c r="A18" s="18"/>
      <c r="B18" s="12" t="s">
        <v>19</v>
      </c>
      <c r="C18" s="28">
        <v>18594.132</v>
      </c>
      <c r="D18" s="28">
        <v>18408.539</v>
      </c>
      <c r="E18" s="28">
        <v>17800.001</v>
      </c>
      <c r="F18" s="26">
        <v>17665.389</v>
      </c>
      <c r="G18" s="26">
        <v>18908.625</v>
      </c>
      <c r="H18" s="26">
        <v>19092.483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17">
        <f>SUM(C18:N18)</f>
        <v>110469.169</v>
      </c>
    </row>
    <row r="19" spans="1:15" ht="12.75">
      <c r="A19" s="18"/>
      <c r="O19" s="17"/>
    </row>
    <row r="20" spans="1:15" ht="13.5" thickBot="1">
      <c r="A20" s="20"/>
      <c r="B20" s="2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2"/>
    </row>
    <row r="21" spans="1:15" ht="13.5" thickTop="1">
      <c r="A21" s="16" t="s">
        <v>22</v>
      </c>
      <c r="B21" s="12" t="s">
        <v>16</v>
      </c>
      <c r="C21" s="6">
        <f>C14+C7</f>
        <v>187</v>
      </c>
      <c r="D21" s="6">
        <f aca="true" t="shared" si="0" ref="D21:N21">D14+D7</f>
        <v>187</v>
      </c>
      <c r="E21" s="6">
        <f t="shared" si="0"/>
        <v>185</v>
      </c>
      <c r="F21" s="6">
        <f t="shared" si="0"/>
        <v>188</v>
      </c>
      <c r="G21" s="6">
        <f t="shared" si="0"/>
        <v>190</v>
      </c>
      <c r="H21" s="6">
        <f t="shared" si="0"/>
        <v>192</v>
      </c>
      <c r="I21" s="6">
        <f t="shared" si="0"/>
        <v>0</v>
      </c>
      <c r="J21" s="6">
        <f t="shared" si="0"/>
        <v>0</v>
      </c>
      <c r="K21" s="6">
        <f t="shared" si="0"/>
        <v>0</v>
      </c>
      <c r="L21" s="6">
        <f t="shared" si="0"/>
        <v>0</v>
      </c>
      <c r="M21" s="6">
        <f t="shared" si="0"/>
        <v>0</v>
      </c>
      <c r="N21" s="6">
        <f t="shared" si="0"/>
        <v>0</v>
      </c>
      <c r="O21" s="17">
        <f>AVERAGE(C21:H21)</f>
        <v>188.16666666666666</v>
      </c>
    </row>
    <row r="22" spans="1:15" ht="12.75">
      <c r="A22" s="18"/>
      <c r="O22" s="8"/>
    </row>
    <row r="23" spans="2:15" ht="12.75">
      <c r="B23" s="12" t="s">
        <v>18</v>
      </c>
      <c r="C23" s="6">
        <f>C9+C16</f>
        <v>8100035</v>
      </c>
      <c r="D23" s="6">
        <f aca="true" t="shared" si="1" ref="D23:N23">D9+D16</f>
        <v>7704920</v>
      </c>
      <c r="E23" s="6">
        <f t="shared" si="1"/>
        <v>8392228</v>
      </c>
      <c r="F23" s="6">
        <f t="shared" si="1"/>
        <v>7509761</v>
      </c>
      <c r="G23" s="6">
        <f t="shared" si="1"/>
        <v>7177425</v>
      </c>
      <c r="H23" s="6">
        <f t="shared" si="1"/>
        <v>8538749</v>
      </c>
      <c r="I23" s="6">
        <f t="shared" si="1"/>
        <v>0</v>
      </c>
      <c r="J23" s="6">
        <f t="shared" si="1"/>
        <v>0</v>
      </c>
      <c r="K23" s="6">
        <f t="shared" si="1"/>
        <v>0</v>
      </c>
      <c r="L23" s="6">
        <f t="shared" si="1"/>
        <v>0</v>
      </c>
      <c r="M23" s="6">
        <f t="shared" si="1"/>
        <v>0</v>
      </c>
      <c r="N23" s="6">
        <f t="shared" si="1"/>
        <v>0</v>
      </c>
      <c r="O23" s="17">
        <f>SUM(C23:N23)</f>
        <v>47423118</v>
      </c>
    </row>
    <row r="24" ht="12.75">
      <c r="O24" s="24"/>
    </row>
    <row r="25" spans="1:15" ht="13.5" thickBot="1">
      <c r="A25" s="20"/>
      <c r="B25" s="21" t="s">
        <v>19</v>
      </c>
      <c r="C25" s="7">
        <f>C11+C18</f>
        <v>21815.552000000003</v>
      </c>
      <c r="D25" s="7">
        <f aca="true" t="shared" si="2" ref="D25:N25">D11+D18</f>
        <v>21631.159</v>
      </c>
      <c r="E25" s="7">
        <f t="shared" si="2"/>
        <v>20920.321</v>
      </c>
      <c r="F25" s="7">
        <f t="shared" si="2"/>
        <v>20922.869</v>
      </c>
      <c r="G25" s="7">
        <f t="shared" si="2"/>
        <v>22324.725</v>
      </c>
      <c r="H25" s="7">
        <f t="shared" si="2"/>
        <v>22311.623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7">
        <f t="shared" si="2"/>
        <v>0</v>
      </c>
      <c r="M25" s="7">
        <f t="shared" si="2"/>
        <v>0</v>
      </c>
      <c r="N25" s="7">
        <f t="shared" si="2"/>
        <v>0</v>
      </c>
      <c r="O25" s="22">
        <f>SUM(C25:N25)</f>
        <v>129926.24900000001</v>
      </c>
    </row>
    <row r="26" ht="13.5" thickTop="1">
      <c r="O26" s="25"/>
    </row>
    <row r="28" ht="12.75">
      <c r="A28" s="23" t="s">
        <v>23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17.421875" style="23" customWidth="1"/>
    <col min="2" max="2" width="12.7109375" style="12" customWidth="1"/>
    <col min="3" max="3" width="13.8515625" style="6" customWidth="1"/>
    <col min="4" max="14" width="12.28125" style="6" customWidth="1"/>
    <col min="15" max="15" width="13.8515625" style="12" customWidth="1"/>
    <col min="16" max="16384" width="9.140625" style="12" customWidth="1"/>
  </cols>
  <sheetData>
    <row r="1" spans="1:15" ht="12.75">
      <c r="A1" s="9" t="s">
        <v>0</v>
      </c>
      <c r="B1" s="10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1"/>
    </row>
    <row r="2" spans="1:15" ht="12.75">
      <c r="A2" s="13" t="s">
        <v>1</v>
      </c>
      <c r="B2" s="1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1"/>
    </row>
    <row r="3" spans="1:15" ht="12.75">
      <c r="A3" s="30" t="s">
        <v>26</v>
      </c>
      <c r="B3" s="1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"/>
    </row>
    <row r="4" spans="1:15" ht="12.75">
      <c r="A4" s="13"/>
      <c r="B4" s="11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1"/>
    </row>
    <row r="5" spans="1:15" ht="12.75">
      <c r="A5" s="13"/>
      <c r="B5" s="1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"/>
    </row>
    <row r="6" spans="1:15" ht="12.75">
      <c r="A6" s="14"/>
      <c r="B6" s="15"/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5" t="s">
        <v>14</v>
      </c>
    </row>
    <row r="7" spans="1:15" ht="12.75">
      <c r="A7" s="16" t="s">
        <v>15</v>
      </c>
      <c r="B7" s="12" t="s">
        <v>16</v>
      </c>
      <c r="C7" s="27">
        <v>5</v>
      </c>
      <c r="D7" s="27">
        <v>5</v>
      </c>
      <c r="E7" s="27">
        <v>5</v>
      </c>
      <c r="F7" s="6">
        <v>5</v>
      </c>
      <c r="G7" s="6">
        <v>5</v>
      </c>
      <c r="H7" s="6">
        <v>5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17">
        <f>AVERAGE(C7:H7)</f>
        <v>5</v>
      </c>
    </row>
    <row r="8" spans="1:15" ht="12.75">
      <c r="A8" s="18" t="s">
        <v>17</v>
      </c>
      <c r="C8" s="27"/>
      <c r="D8" s="27"/>
      <c r="E8" s="27"/>
      <c r="O8" s="8"/>
    </row>
    <row r="9" spans="1:15" ht="12.75">
      <c r="A9" s="18"/>
      <c r="B9" s="12" t="s">
        <v>18</v>
      </c>
      <c r="C9" s="32">
        <v>273240</v>
      </c>
      <c r="D9" s="32">
        <v>259020</v>
      </c>
      <c r="E9" s="32">
        <v>292620</v>
      </c>
      <c r="F9" s="6">
        <v>284620</v>
      </c>
      <c r="G9" s="36">
        <v>262060</v>
      </c>
      <c r="H9" s="33">
        <v>332660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17">
        <f>SUM(C9:N9)</f>
        <v>1704220</v>
      </c>
    </row>
    <row r="10" spans="1:15" ht="12.75">
      <c r="A10" s="18"/>
      <c r="C10" s="34"/>
      <c r="D10" s="34"/>
      <c r="E10" s="34"/>
      <c r="F10" s="35"/>
      <c r="G10" s="35"/>
      <c r="H10" s="35"/>
      <c r="I10"/>
      <c r="J10"/>
      <c r="K10"/>
      <c r="L10"/>
      <c r="M10"/>
      <c r="N10"/>
      <c r="O10" s="17"/>
    </row>
    <row r="11" spans="1:15" ht="12.75">
      <c r="A11" s="18"/>
      <c r="B11" s="12" t="s">
        <v>19</v>
      </c>
      <c r="C11" s="32">
        <v>1034.76</v>
      </c>
      <c r="D11" s="32">
        <v>1039.74</v>
      </c>
      <c r="E11" s="32">
        <v>1036.5</v>
      </c>
      <c r="F11" s="33">
        <v>1125.54</v>
      </c>
      <c r="G11" s="33">
        <v>1134.6</v>
      </c>
      <c r="H11" s="36">
        <v>1143.86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17">
        <f>SUM(C11:N11)</f>
        <v>6514.999999999999</v>
      </c>
    </row>
    <row r="12" spans="1:15" ht="12.75">
      <c r="A12" s="18"/>
      <c r="C12" s="27"/>
      <c r="D12" s="27"/>
      <c r="E12" s="27"/>
      <c r="O12" s="17"/>
    </row>
    <row r="13" spans="1:15" ht="12.75">
      <c r="A13" s="18"/>
      <c r="C13" s="27"/>
      <c r="D13" s="27"/>
      <c r="E13" s="27"/>
      <c r="O13" s="17"/>
    </row>
    <row r="14" spans="1:15" ht="12.75">
      <c r="A14" s="16" t="s">
        <v>20</v>
      </c>
      <c r="B14" s="12" t="s">
        <v>16</v>
      </c>
      <c r="C14" s="28">
        <v>156</v>
      </c>
      <c r="D14" s="28">
        <v>128</v>
      </c>
      <c r="E14" s="28">
        <v>125</v>
      </c>
      <c r="F14" s="36">
        <v>131</v>
      </c>
      <c r="G14" s="26">
        <v>130</v>
      </c>
      <c r="H14" s="36">
        <v>132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17">
        <f>AVERAGE(C14:H14)</f>
        <v>133.66666666666666</v>
      </c>
    </row>
    <row r="15" spans="1:15" ht="12.75">
      <c r="A15" s="18" t="s">
        <v>21</v>
      </c>
      <c r="C15" s="27"/>
      <c r="D15" s="27"/>
      <c r="E15" s="27"/>
      <c r="H15" s="37"/>
      <c r="O15" s="8"/>
    </row>
    <row r="16" spans="1:15" ht="12.75">
      <c r="A16" s="18"/>
      <c r="B16" s="12" t="s">
        <v>18</v>
      </c>
      <c r="C16" s="28">
        <v>4628368</v>
      </c>
      <c r="D16" s="28">
        <v>4293891</v>
      </c>
      <c r="E16" s="28">
        <v>4585025</v>
      </c>
      <c r="F16" s="26">
        <v>4076825</v>
      </c>
      <c r="G16" s="26">
        <v>3929947</v>
      </c>
      <c r="H16" s="38">
        <v>4558685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17">
        <f>SUM(C16:N16)</f>
        <v>26072741</v>
      </c>
    </row>
    <row r="17" spans="1:15" ht="12.75">
      <c r="A17" s="18"/>
      <c r="C17" s="28"/>
      <c r="D17" s="28"/>
      <c r="E17" s="28"/>
      <c r="F17"/>
      <c r="G17"/>
      <c r="H17" s="39"/>
      <c r="I17"/>
      <c r="J17"/>
      <c r="K17"/>
      <c r="L17"/>
      <c r="M17"/>
      <c r="N17"/>
      <c r="O17" s="17"/>
    </row>
    <row r="18" spans="1:15" ht="12.75">
      <c r="A18" s="18"/>
      <c r="B18" s="12" t="s">
        <v>19</v>
      </c>
      <c r="C18" s="28">
        <v>12717.71</v>
      </c>
      <c r="D18" s="28">
        <v>12695.027</v>
      </c>
      <c r="E18" s="28">
        <v>12003.881</v>
      </c>
      <c r="F18" s="26">
        <v>12125.485</v>
      </c>
      <c r="G18" s="26">
        <v>12891.361</v>
      </c>
      <c r="H18" s="38">
        <v>12761.171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17">
        <f>SUM(C18:N18)</f>
        <v>75194.63500000001</v>
      </c>
    </row>
    <row r="19" spans="1:15" ht="12.75">
      <c r="A19" s="18"/>
      <c r="C19" s="27"/>
      <c r="D19" s="27"/>
      <c r="E19" s="27"/>
      <c r="O19" s="17"/>
    </row>
    <row r="20" spans="1:15" ht="13.5" thickBot="1">
      <c r="A20" s="20"/>
      <c r="B20" s="21"/>
      <c r="C20" s="31"/>
      <c r="D20" s="31"/>
      <c r="E20" s="31"/>
      <c r="F20" s="7"/>
      <c r="G20" s="7"/>
      <c r="H20" s="7"/>
      <c r="I20" s="7"/>
      <c r="J20" s="7"/>
      <c r="K20" s="7"/>
      <c r="L20" s="7"/>
      <c r="M20" s="7"/>
      <c r="N20" s="7"/>
      <c r="O20" s="22"/>
    </row>
    <row r="21" spans="1:15" ht="13.5" thickTop="1">
      <c r="A21" s="16" t="s">
        <v>22</v>
      </c>
      <c r="B21" s="12" t="s">
        <v>16</v>
      </c>
      <c r="C21" s="27">
        <f>C14+C7</f>
        <v>161</v>
      </c>
      <c r="D21" s="27">
        <f>D14+D7</f>
        <v>133</v>
      </c>
      <c r="E21" s="27">
        <f>E14+E7</f>
        <v>130</v>
      </c>
      <c r="F21" s="6">
        <f aca="true" t="shared" si="0" ref="F21:N21">F14+F7</f>
        <v>136</v>
      </c>
      <c r="G21" s="6">
        <f t="shared" si="0"/>
        <v>135</v>
      </c>
      <c r="H21" s="6">
        <f t="shared" si="0"/>
        <v>137</v>
      </c>
      <c r="I21" s="6">
        <f t="shared" si="0"/>
        <v>0</v>
      </c>
      <c r="J21" s="6">
        <f t="shared" si="0"/>
        <v>0</v>
      </c>
      <c r="K21" s="6">
        <f t="shared" si="0"/>
        <v>0</v>
      </c>
      <c r="L21" s="6">
        <f t="shared" si="0"/>
        <v>0</v>
      </c>
      <c r="M21" s="6">
        <f t="shared" si="0"/>
        <v>0</v>
      </c>
      <c r="N21" s="6">
        <f t="shared" si="0"/>
        <v>0</v>
      </c>
      <c r="O21" s="17">
        <f>AVERAGE(C21:H21)</f>
        <v>138.66666666666666</v>
      </c>
    </row>
    <row r="22" spans="1:15" ht="12.75">
      <c r="A22" s="18"/>
      <c r="C22" s="27"/>
      <c r="D22" s="27"/>
      <c r="E22" s="27"/>
      <c r="O22" s="8"/>
    </row>
    <row r="23" spans="2:15" ht="12.75">
      <c r="B23" s="12" t="s">
        <v>18</v>
      </c>
      <c r="C23" s="27">
        <f>C9+C16</f>
        <v>4901608</v>
      </c>
      <c r="D23" s="27">
        <f>D9+D16</f>
        <v>4552911</v>
      </c>
      <c r="E23" s="27">
        <f>E9+E16</f>
        <v>4877645</v>
      </c>
      <c r="F23" s="6">
        <f aca="true" t="shared" si="1" ref="F23:N23">F9+F16</f>
        <v>4361445</v>
      </c>
      <c r="G23" s="6">
        <f t="shared" si="1"/>
        <v>4192007</v>
      </c>
      <c r="H23" s="6">
        <f t="shared" si="1"/>
        <v>4891345</v>
      </c>
      <c r="I23" s="6">
        <f t="shared" si="1"/>
        <v>0</v>
      </c>
      <c r="J23" s="6">
        <f t="shared" si="1"/>
        <v>0</v>
      </c>
      <c r="K23" s="6">
        <f t="shared" si="1"/>
        <v>0</v>
      </c>
      <c r="L23" s="6">
        <f t="shared" si="1"/>
        <v>0</v>
      </c>
      <c r="M23" s="6">
        <f t="shared" si="1"/>
        <v>0</v>
      </c>
      <c r="N23" s="6">
        <f t="shared" si="1"/>
        <v>0</v>
      </c>
      <c r="O23" s="17">
        <f>SUM(C23:N23)</f>
        <v>27776961</v>
      </c>
    </row>
    <row r="24" spans="3:15" ht="12.75">
      <c r="C24" s="27"/>
      <c r="D24" s="27"/>
      <c r="E24" s="27"/>
      <c r="O24" s="24"/>
    </row>
    <row r="25" spans="1:15" ht="13.5" thickBot="1">
      <c r="A25" s="20"/>
      <c r="B25" s="21" t="s">
        <v>19</v>
      </c>
      <c r="C25" s="31">
        <f>C11+C18</f>
        <v>13752.47</v>
      </c>
      <c r="D25" s="31">
        <f>D11+D18</f>
        <v>13734.767</v>
      </c>
      <c r="E25" s="31">
        <f>E11+E18</f>
        <v>13040.381</v>
      </c>
      <c r="F25" s="7">
        <f aca="true" t="shared" si="2" ref="F25:M25">F11+F18</f>
        <v>13251.025000000001</v>
      </c>
      <c r="G25" s="7">
        <f t="shared" si="2"/>
        <v>14025.961000000001</v>
      </c>
      <c r="H25" s="7">
        <f t="shared" si="2"/>
        <v>13905.031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7">
        <f t="shared" si="2"/>
        <v>0</v>
      </c>
      <c r="M25" s="7">
        <f t="shared" si="2"/>
        <v>0</v>
      </c>
      <c r="N25" s="7">
        <f>N11+N18</f>
        <v>0</v>
      </c>
      <c r="O25" s="22">
        <f>SUM(C25:N25)</f>
        <v>81709.63500000001</v>
      </c>
    </row>
    <row r="26" ht="13.5" thickTop="1">
      <c r="O26" s="25"/>
    </row>
    <row r="28" ht="12.75">
      <c r="A28" s="23" t="s">
        <v>23</v>
      </c>
    </row>
    <row r="31" spans="2:14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2:14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2:14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2:14" ht="12.7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2:14" ht="12.7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2:14" ht="12.7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2:14" ht="12.7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2:14" ht="12.75">
      <c r="B38" s="19"/>
      <c r="C38" s="29"/>
      <c r="D38" s="29"/>
      <c r="E38" s="29"/>
      <c r="F38" s="29"/>
      <c r="G38" s="19"/>
      <c r="H38" s="19"/>
      <c r="I38" s="19"/>
      <c r="J38" s="19"/>
      <c r="K38" s="19"/>
      <c r="L38" s="19"/>
      <c r="M38" s="19"/>
      <c r="N38" s="19"/>
    </row>
    <row r="39" spans="2:14" ht="12.7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2:14" ht="12.75">
      <c r="B40" s="19"/>
      <c r="C40" s="29"/>
      <c r="D40" s="29"/>
      <c r="E40" s="29"/>
      <c r="F40" s="29"/>
      <c r="G40" s="19"/>
      <c r="H40" s="19"/>
      <c r="I40" s="19"/>
      <c r="J40" s="19"/>
      <c r="K40" s="19"/>
      <c r="L40" s="19"/>
      <c r="M40" s="19"/>
      <c r="N40" s="19"/>
    </row>
    <row r="41" spans="2:14" ht="12.7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Jacob.A.Mcdermott</dc:creator>
  <cp:keywords/>
  <dc:description/>
  <cp:lastModifiedBy>Jacob.A.Mcdermott</cp:lastModifiedBy>
  <dcterms:created xsi:type="dcterms:W3CDTF">2008-10-07T13:36:56Z</dcterms:created>
  <dcterms:modified xsi:type="dcterms:W3CDTF">2010-09-13T15:25:53Z</dcterms:modified>
  <cp:category/>
  <cp:version/>
  <cp:contentType/>
  <cp:contentStatus/>
</cp:coreProperties>
</file>