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5580" activeTab="0"/>
  </bookViews>
  <sheets>
    <sheet name="StdOffer00" sheetId="1" r:id="rId1"/>
    <sheet name="StdOffer01" sheetId="2" r:id="rId2"/>
    <sheet name="YR2000" sheetId="3" r:id="rId3"/>
    <sheet name="YR2001" sheetId="4" r:id="rId4"/>
  </sheets>
  <definedNames>
    <definedName name="_xlnm.Print_Area" localSheetId="0">'StdOffer00'!$A$1:$P$56</definedName>
    <definedName name="_xlnm.Print_Area" localSheetId="1">'StdOffer01'!$A$1:$I$42</definedName>
    <definedName name="_xlnm.Print_Area" localSheetId="2">'YR2000'!$A$1:$R$157</definedName>
    <definedName name="_xlnm.Print_Area" localSheetId="3">'YR2001'!$A$1:$K$159</definedName>
    <definedName name="_xlnm.Print_Titles" localSheetId="2">'YR2000'!$5:$5</definedName>
    <definedName name="_xlnm.Print_Titles" localSheetId="3">'YR2001'!$5:$5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<sst xmlns="http://schemas.openxmlformats.org/spreadsheetml/2006/main" count="534" uniqueCount="122">
  <si>
    <t>A032</t>
  </si>
  <si>
    <t>B000</t>
  </si>
  <si>
    <t>A010</t>
  </si>
  <si>
    <t>A012</t>
  </si>
  <si>
    <t>A014</t>
  </si>
  <si>
    <t>A016</t>
  </si>
  <si>
    <t>A040</t>
  </si>
  <si>
    <t>A000</t>
  </si>
  <si>
    <t>A002</t>
  </si>
  <si>
    <t>A004</t>
  </si>
  <si>
    <t>A006</t>
  </si>
  <si>
    <t>A030</t>
  </si>
  <si>
    <t>A034</t>
  </si>
  <si>
    <t>B004</t>
  </si>
  <si>
    <t>B008</t>
  </si>
  <si>
    <t>B010</t>
  </si>
  <si>
    <t>D000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</si>
  <si>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</si>
  <si>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</si>
  <si>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</si>
  <si>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</si>
  <si>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</si>
  <si>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</si>
  <si>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</si>
  <si>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</si>
  <si>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</si>
  <si>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</si>
  <si>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</si>
  <si>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</si>
  <si>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</si>
  <si>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</si>
  <si>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</si>
  <si>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</si>
  <si>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</si>
  <si>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</si>
  <si>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</si>
  <si>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D022</t>
  </si>
  <si>
    <t>D024</t>
  </si>
  <si>
    <t>D026</t>
  </si>
  <si>
    <t>D030</t>
  </si>
  <si>
    <t>D031</t>
  </si>
  <si>
    <t>D032</t>
  </si>
  <si>
    <t>D033</t>
  </si>
  <si>
    <t>D037</t>
  </si>
  <si>
    <t>D011</t>
  </si>
  <si>
    <t>PkWh</t>
  </si>
  <si>
    <t>SkWh</t>
  </si>
  <si>
    <t>OPkWh</t>
  </si>
  <si>
    <t>kWh</t>
  </si>
  <si>
    <t>Residential</t>
  </si>
  <si>
    <t>Residential Water Heating</t>
  </si>
  <si>
    <t>Residential Retired Employee</t>
  </si>
  <si>
    <t>Residential TOU</t>
  </si>
  <si>
    <t>Residential LIR, 0 - 50% FPG</t>
  </si>
  <si>
    <t>Residential LIR, 51 - 75% FPG</t>
  </si>
  <si>
    <t>Residential LIR, 76 - 100% FPG</t>
  </si>
  <si>
    <t>Residential LIR, 101 - 150% FPG</t>
  </si>
  <si>
    <t>Residential Space Heating - ETS</t>
  </si>
  <si>
    <t xml:space="preserve">Residential Space Heating </t>
  </si>
  <si>
    <t>Residential Space Heating - new</t>
  </si>
  <si>
    <t>Total Residential</t>
  </si>
  <si>
    <t>General Service</t>
  </si>
  <si>
    <t>Commercial Water Heating</t>
  </si>
  <si>
    <t>Commercial Space Heating (separately metered)</t>
  </si>
  <si>
    <t>Commercial Space Heating</t>
  </si>
  <si>
    <t>HPS 50 Watt Monthly</t>
  </si>
  <si>
    <t>HPS 50 Watt Periodic</t>
  </si>
  <si>
    <t>HPS 70 Watt Monthly</t>
  </si>
  <si>
    <t>HPS 70 Watt Periodic</t>
  </si>
  <si>
    <t>HPS 100 Watt Monthly</t>
  </si>
  <si>
    <t>HPS 100 Watt Periodic</t>
  </si>
  <si>
    <t>HPS 150 Watt Monthly</t>
  </si>
  <si>
    <t>HPS 150 Watt Periodic</t>
  </si>
  <si>
    <t>HPS 250 Watt Monthly</t>
  </si>
  <si>
    <t>HPS 250 Watt Periodic</t>
  </si>
  <si>
    <t>HPS 400 Watt Monthly</t>
  </si>
  <si>
    <t>HPS 400 Watt Periodic</t>
  </si>
  <si>
    <t>MERCURY 100 Watt Monthly</t>
  </si>
  <si>
    <t>MERCURY 100 Watt Periodic</t>
  </si>
  <si>
    <t>MERCURY 175 Watt Monthly</t>
  </si>
  <si>
    <t>MERCURY 175 Watt Periodic</t>
  </si>
  <si>
    <t>MERCURY 250 Watt Monthly</t>
  </si>
  <si>
    <t>MERCURY 250 Watt Periodic</t>
  </si>
  <si>
    <t>MERCURY 400 Watt Monthly</t>
  </si>
  <si>
    <t>MERCURY 400 Watt Periodic</t>
  </si>
  <si>
    <t>MERCURY 1000 Watt Monthly</t>
  </si>
  <si>
    <t>INCAND 105 Watt Monthly</t>
  </si>
  <si>
    <t>INCAND 189 Watt Monthly</t>
  </si>
  <si>
    <t>INCAND 405 Watt Monthly</t>
  </si>
  <si>
    <t>HPS 100 Watt Flat</t>
  </si>
  <si>
    <t>HPS 150 Watt Flat</t>
  </si>
  <si>
    <t>HPS 250 Watt Flat</t>
  </si>
  <si>
    <t>HPS 400 Watt Flat</t>
  </si>
  <si>
    <t>MERCURY 400 Watt Flat</t>
  </si>
  <si>
    <t>Total Lighting</t>
  </si>
  <si>
    <t>meters</t>
  </si>
  <si>
    <t>actual kWh</t>
  </si>
  <si>
    <t>Pk kWh</t>
  </si>
  <si>
    <t>Sh kWh</t>
  </si>
  <si>
    <t>OP kWh</t>
  </si>
  <si>
    <t>Total</t>
  </si>
  <si>
    <t>TkWh</t>
  </si>
  <si>
    <t>Lighting</t>
  </si>
  <si>
    <t>A034 &amp;</t>
  </si>
  <si>
    <t>Total Small Commercial</t>
  </si>
  <si>
    <t>Small Standard Offer Group</t>
  </si>
  <si>
    <t>Small Commercial</t>
  </si>
  <si>
    <t>Total Small Standard Offer Group</t>
  </si>
  <si>
    <t>Commercial Space Heating (separatley metered)</t>
  </si>
  <si>
    <t>BANGOR HYDRO ELECTRIC COMPANY</t>
  </si>
  <si>
    <t>Average</t>
  </si>
  <si>
    <t>Billing Determinants by Standard Offer Group, 2001</t>
  </si>
  <si>
    <t>Billing Determinants by Standard Offer Group, 2000</t>
  </si>
  <si>
    <t>Billing Determinants by Rate Class, 2000</t>
  </si>
  <si>
    <t>Billing Determinants by Rate Class, 2001</t>
  </si>
  <si>
    <t>Voltage</t>
  </si>
  <si>
    <t>Rate</t>
  </si>
  <si>
    <t>Secondary</t>
  </si>
  <si>
    <t xml:space="preserve">Rate  </t>
  </si>
  <si>
    <r>
      <t xml:space="preserve"> - Class load profiles available on the Commission website at </t>
    </r>
    <r>
      <rPr>
        <b/>
        <sz val="10"/>
        <rFont val="Arial"/>
        <family val="2"/>
      </rPr>
      <t>janus.state.me.us/mpuc</t>
    </r>
  </si>
  <si>
    <t>Total kWhs</t>
  </si>
  <si>
    <t>cust/mo.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</si>
</sst>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17" fontId="0" fillId="0" borderId="4" xfId="0" applyNumberFormat="1" applyBorder="1" applyAlignment="1">
      <alignment/>
    </xf>
    <xf numFmtId="17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Border="1" applyAlignment="1">
      <alignment horizontal="right"/>
    </xf>
    <xf numFmtId="17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7" fontId="0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19" applyFont="1" quotePrefix="1">
      <alignment/>
      <protection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inCoreRecalculated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workbookViewId="0" topLeftCell="I1">
      <selection activeCell="J8" sqref="J8"/>
    </sheetView>
  </sheetViews>
  <sheetFormatPr defaultColWidth="9.140625" defaultRowHeight="12.75"/>
  <cols>
    <col min="1" max="1" width="22.28125" style="0" customWidth="1"/>
    <col min="2" max="2" width="9.140625" style="7" customWidth="1"/>
    <col min="3" max="15" width="12.7109375" style="6" customWidth="1"/>
    <col min="16" max="16" width="11.28125" style="7" customWidth="1"/>
    <col min="17" max="43" width="9.140625" style="7" customWidth="1"/>
  </cols>
  <sheetData>
    <row r="1" ht="12.75">
      <c r="A1" s="4" t="s">
        <v>109</v>
      </c>
    </row>
    <row r="2" ht="12.75">
      <c r="A2" s="4"/>
    </row>
    <row r="3" ht="15">
      <c r="A3" s="3" t="s">
        <v>112</v>
      </c>
    </row>
    <row r="4" spans="15:16" ht="12.75">
      <c r="O4" s="5"/>
      <c r="P4" s="46" t="s">
        <v>110</v>
      </c>
    </row>
    <row r="5" spans="3:18" ht="13.5" thickBot="1">
      <c r="C5" s="8">
        <f>+YR2000!E5</f>
        <v>36526</v>
      </c>
      <c r="D5" s="8">
        <f>+YR2000!F5</f>
        <v>36557</v>
      </c>
      <c r="E5" s="8">
        <f>+YR2000!G5</f>
        <v>36586</v>
      </c>
      <c r="F5" s="8">
        <f>+YR2000!H5</f>
        <v>36617</v>
      </c>
      <c r="G5" s="8">
        <f>+YR2000!I5</f>
        <v>36647</v>
      </c>
      <c r="H5" s="8">
        <f>+YR2000!J5</f>
        <v>36678</v>
      </c>
      <c r="I5" s="8">
        <f>+YR2000!K5</f>
        <v>36708</v>
      </c>
      <c r="J5" s="8">
        <f>+YR2000!L5</f>
        <v>36739</v>
      </c>
      <c r="K5" s="8">
        <f>+YR2000!M5</f>
        <v>36770</v>
      </c>
      <c r="L5" s="8">
        <f>+YR2000!N5</f>
        <v>36800</v>
      </c>
      <c r="M5" s="8">
        <f>+YR2000!O5</f>
        <v>36831</v>
      </c>
      <c r="N5" s="8">
        <f>+YR2000!P5</f>
        <v>36861</v>
      </c>
      <c r="O5" s="47" t="s">
        <v>120</v>
      </c>
      <c r="P5" s="47" t="s">
        <v>121</v>
      </c>
      <c r="Q5" s="8"/>
      <c r="R5" s="8"/>
    </row>
    <row r="6" spans="1:16" ht="13.5" thickTop="1">
      <c r="A6" t="s">
        <v>105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9"/>
      <c r="P6" s="35"/>
    </row>
    <row r="7" spans="1:16" ht="12.75">
      <c r="A7" t="s">
        <v>49</v>
      </c>
      <c r="O7" s="5"/>
      <c r="P7" s="4"/>
    </row>
    <row r="8" spans="2:16" ht="12.75">
      <c r="B8" s="7" t="s">
        <v>95</v>
      </c>
      <c r="C8" s="6">
        <f>+YR2000!E46</f>
        <v>91134</v>
      </c>
      <c r="D8" s="6">
        <f>+YR2000!F46</f>
        <v>90952</v>
      </c>
      <c r="E8" s="6">
        <f>+YR2000!G46</f>
        <v>91005</v>
      </c>
      <c r="F8" s="6">
        <f>+YR2000!H46</f>
        <v>86585</v>
      </c>
      <c r="G8" s="6">
        <f>+YR2000!I46</f>
        <v>92027</v>
      </c>
      <c r="H8" s="6">
        <f>+YR2000!J46</f>
        <v>93110</v>
      </c>
      <c r="I8" s="6">
        <f>+YR2000!K46</f>
        <v>94038</v>
      </c>
      <c r="J8" s="6">
        <f>+YR2000!L46</f>
        <v>94264</v>
      </c>
      <c r="K8" s="6">
        <f>+YR2000!M46</f>
        <v>94330</v>
      </c>
      <c r="L8" s="6">
        <f>+YR2000!N46</f>
        <v>94224</v>
      </c>
      <c r="M8" s="6">
        <f>+YR2000!O46</f>
        <v>92652</v>
      </c>
      <c r="N8" s="6">
        <f>+YR2000!P46</f>
        <v>92056</v>
      </c>
      <c r="O8" s="5"/>
      <c r="P8" s="5">
        <f>AVERAGE(C8:N8)</f>
        <v>92198.08333333333</v>
      </c>
    </row>
    <row r="9" spans="2:16" ht="12.75">
      <c r="B9" s="7" t="s">
        <v>48</v>
      </c>
      <c r="C9" s="6">
        <f>+YR2000!E47</f>
        <v>62784761</v>
      </c>
      <c r="D9" s="6">
        <f>+YR2000!F47</f>
        <v>52575144</v>
      </c>
      <c r="E9" s="6">
        <f>+YR2000!G47</f>
        <v>50842293</v>
      </c>
      <c r="F9" s="6">
        <f>+YR2000!H47</f>
        <v>42551900</v>
      </c>
      <c r="G9" s="6">
        <f>+YR2000!I47</f>
        <v>43042936</v>
      </c>
      <c r="H9" s="6">
        <f>+YR2000!J47</f>
        <v>42129700</v>
      </c>
      <c r="I9" s="6">
        <f>+YR2000!K47</f>
        <v>43419538</v>
      </c>
      <c r="J9" s="6">
        <f>+YR2000!L47</f>
        <v>40874705</v>
      </c>
      <c r="K9" s="6">
        <f>+YR2000!M47</f>
        <v>45178858</v>
      </c>
      <c r="L9" s="6">
        <f>+YR2000!N47</f>
        <v>39921475</v>
      </c>
      <c r="M9" s="6">
        <f>+YR2000!O47</f>
        <v>42030717</v>
      </c>
      <c r="N9" s="6">
        <f>+YR2000!P47</f>
        <v>52197232</v>
      </c>
      <c r="O9" s="5">
        <f>+YR2000!Q47</f>
        <v>557549259</v>
      </c>
      <c r="P9" s="5"/>
    </row>
    <row r="10" spans="1:16" ht="12.75">
      <c r="A10" t="s">
        <v>106</v>
      </c>
      <c r="O10" s="5"/>
      <c r="P10" s="4"/>
    </row>
    <row r="11" spans="2:16" ht="12.75">
      <c r="B11" s="7" t="s">
        <v>95</v>
      </c>
      <c r="C11" s="6">
        <f>+YR2000!E61</f>
        <v>13651</v>
      </c>
      <c r="D11" s="6">
        <f>+YR2000!F61</f>
        <v>13626</v>
      </c>
      <c r="E11" s="6">
        <f>+YR2000!G61</f>
        <v>13646</v>
      </c>
      <c r="F11" s="6">
        <f>+YR2000!H61</f>
        <v>13122</v>
      </c>
      <c r="G11" s="6">
        <f>+YR2000!I61</f>
        <v>13839</v>
      </c>
      <c r="H11" s="6">
        <f>+YR2000!J61</f>
        <v>13980</v>
      </c>
      <c r="I11" s="6">
        <f>+YR2000!K61</f>
        <v>14056</v>
      </c>
      <c r="J11" s="6">
        <f>+YR2000!L61</f>
        <v>14131</v>
      </c>
      <c r="K11" s="6">
        <f>+YR2000!M61</f>
        <v>14127</v>
      </c>
      <c r="L11" s="6">
        <f>+YR2000!N61</f>
        <v>14104</v>
      </c>
      <c r="M11" s="6">
        <f>+YR2000!O61</f>
        <v>14008</v>
      </c>
      <c r="N11" s="6">
        <f>+YR2000!P61</f>
        <v>13868</v>
      </c>
      <c r="O11" s="5"/>
      <c r="P11" s="5">
        <f>AVERAGE(C11:N11)</f>
        <v>13846.5</v>
      </c>
    </row>
    <row r="12" spans="2:16" ht="12.75">
      <c r="B12" s="7" t="s">
        <v>48</v>
      </c>
      <c r="C12" s="6">
        <f>+YR2000!E62</f>
        <v>17668119</v>
      </c>
      <c r="D12" s="6">
        <f>+YR2000!F62</f>
        <v>15779343</v>
      </c>
      <c r="E12" s="6">
        <f>+YR2000!G62</f>
        <v>14737442</v>
      </c>
      <c r="F12" s="6">
        <f>+YR2000!H62</f>
        <v>12737322</v>
      </c>
      <c r="G12" s="6">
        <f>+YR2000!I62</f>
        <v>12799889</v>
      </c>
      <c r="H12" s="6">
        <f>+YR2000!J62</f>
        <v>13032455</v>
      </c>
      <c r="I12" s="6">
        <f>+YR2000!K62</f>
        <v>14498327</v>
      </c>
      <c r="J12" s="6">
        <f>+YR2000!L62</f>
        <v>14085224</v>
      </c>
      <c r="K12" s="6">
        <f>+YR2000!M62</f>
        <v>15276923</v>
      </c>
      <c r="L12" s="6">
        <f>+YR2000!N62</f>
        <v>12960121</v>
      </c>
      <c r="M12" s="6">
        <f>+YR2000!O62</f>
        <v>12809616</v>
      </c>
      <c r="N12" s="6">
        <f>+YR2000!P62</f>
        <v>15037208</v>
      </c>
      <c r="O12" s="5">
        <f>+YR2000!Q62</f>
        <v>171421989</v>
      </c>
      <c r="P12" s="5"/>
    </row>
    <row r="13" spans="1:16" ht="12.75">
      <c r="A13" t="s">
        <v>102</v>
      </c>
      <c r="O13" s="5"/>
      <c r="P13" s="4"/>
    </row>
    <row r="14" spans="2:16" ht="12.75">
      <c r="B14" s="7" t="s">
        <v>95</v>
      </c>
      <c r="C14" s="6">
        <f>+YR2000!E153</f>
        <v>4187</v>
      </c>
      <c r="D14" s="6">
        <f>+YR2000!F153</f>
        <v>4199</v>
      </c>
      <c r="E14" s="6">
        <f>+YR2000!G153</f>
        <v>4198</v>
      </c>
      <c r="F14" s="6">
        <f>+YR2000!H153</f>
        <v>4011</v>
      </c>
      <c r="G14" s="6">
        <f>+YR2000!I153</f>
        <v>4209</v>
      </c>
      <c r="H14" s="6">
        <f>+YR2000!J153</f>
        <v>4203</v>
      </c>
      <c r="I14" s="6">
        <f>+YR2000!K153</f>
        <v>4222</v>
      </c>
      <c r="J14" s="6">
        <f>+YR2000!L153</f>
        <v>4223</v>
      </c>
      <c r="K14" s="6">
        <f>+YR2000!M153</f>
        <v>4219</v>
      </c>
      <c r="L14" s="6">
        <f>+YR2000!N153</f>
        <v>4223</v>
      </c>
      <c r="M14" s="6">
        <f>+YR2000!O153</f>
        <v>4237</v>
      </c>
      <c r="N14" s="6">
        <f>+YR2000!P153</f>
        <v>4233</v>
      </c>
      <c r="O14" s="5"/>
      <c r="P14" s="5">
        <f>AVERAGE(C14:N14)</f>
        <v>4197</v>
      </c>
    </row>
    <row r="15" spans="2:16" ht="12.75">
      <c r="B15" s="7" t="s">
        <v>48</v>
      </c>
      <c r="C15" s="6">
        <f>+YR2000!E154</f>
        <v>742282</v>
      </c>
      <c r="D15" s="6">
        <f>+YR2000!F154</f>
        <v>755768</v>
      </c>
      <c r="E15" s="6">
        <f>+YR2000!G154</f>
        <v>777352</v>
      </c>
      <c r="F15" s="6">
        <f>+YR2000!H154</f>
        <v>726756</v>
      </c>
      <c r="G15" s="6">
        <f>+YR2000!I154</f>
        <v>750994</v>
      </c>
      <c r="H15" s="6">
        <f>+YR2000!J154</f>
        <v>749426</v>
      </c>
      <c r="I15" s="6">
        <f>+YR2000!K154</f>
        <v>748936</v>
      </c>
      <c r="J15" s="6">
        <f>+YR2000!L154</f>
        <v>747135</v>
      </c>
      <c r="K15" s="6">
        <f>+YR2000!M154</f>
        <v>747506</v>
      </c>
      <c r="L15" s="6">
        <f>+YR2000!N154</f>
        <v>745542</v>
      </c>
      <c r="M15" s="6">
        <f>+YR2000!O154</f>
        <v>746131</v>
      </c>
      <c r="N15" s="6">
        <f>+YR2000!P154</f>
        <v>745514</v>
      </c>
      <c r="O15" s="5">
        <f>+YR2000!Q154</f>
        <v>8983342</v>
      </c>
      <c r="P15" s="5"/>
    </row>
    <row r="16" spans="1:16" ht="12.75">
      <c r="A16" s="19" t="s">
        <v>107</v>
      </c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52"/>
      <c r="P16" s="19"/>
    </row>
    <row r="17" spans="2:16" ht="12.75">
      <c r="B17" s="26" t="s">
        <v>95</v>
      </c>
      <c r="C17" s="27">
        <f>+C8+C11+C14</f>
        <v>108972</v>
      </c>
      <c r="D17" s="27">
        <f aca="true" t="shared" si="0" ref="D17:N17">+D8+D11+D14</f>
        <v>108777</v>
      </c>
      <c r="E17" s="27">
        <f t="shared" si="0"/>
        <v>108849</v>
      </c>
      <c r="F17" s="27">
        <f t="shared" si="0"/>
        <v>103718</v>
      </c>
      <c r="G17" s="27">
        <f t="shared" si="0"/>
        <v>110075</v>
      </c>
      <c r="H17" s="27">
        <f t="shared" si="0"/>
        <v>111293</v>
      </c>
      <c r="I17" s="27">
        <f t="shared" si="0"/>
        <v>112316</v>
      </c>
      <c r="J17" s="27">
        <f t="shared" si="0"/>
        <v>112618</v>
      </c>
      <c r="K17" s="27">
        <f t="shared" si="0"/>
        <v>112676</v>
      </c>
      <c r="L17" s="27">
        <f t="shared" si="0"/>
        <v>112551</v>
      </c>
      <c r="M17" s="27">
        <f t="shared" si="0"/>
        <v>110897</v>
      </c>
      <c r="N17" s="27">
        <f t="shared" si="0"/>
        <v>110157</v>
      </c>
      <c r="O17" s="50"/>
      <c r="P17" s="50">
        <f>AVERAGE(C17:N17)</f>
        <v>110241.58333333333</v>
      </c>
    </row>
    <row r="18" spans="1:16" ht="12.75">
      <c r="A18" s="40"/>
      <c r="B18" s="24" t="s">
        <v>48</v>
      </c>
      <c r="C18" s="25">
        <f>+C9+C12+C15</f>
        <v>81195162</v>
      </c>
      <c r="D18" s="25">
        <f aca="true" t="shared" si="1" ref="D18:O18">+D9+D12+D15</f>
        <v>69110255</v>
      </c>
      <c r="E18" s="25">
        <f t="shared" si="1"/>
        <v>66357087</v>
      </c>
      <c r="F18" s="25">
        <f t="shared" si="1"/>
        <v>56015978</v>
      </c>
      <c r="G18" s="25">
        <f t="shared" si="1"/>
        <v>56593819</v>
      </c>
      <c r="H18" s="25">
        <f t="shared" si="1"/>
        <v>55911581</v>
      </c>
      <c r="I18" s="25">
        <f t="shared" si="1"/>
        <v>58666801</v>
      </c>
      <c r="J18" s="25">
        <f t="shared" si="1"/>
        <v>55707064</v>
      </c>
      <c r="K18" s="25">
        <f t="shared" si="1"/>
        <v>61203287</v>
      </c>
      <c r="L18" s="25">
        <f t="shared" si="1"/>
        <v>53627138</v>
      </c>
      <c r="M18" s="25">
        <f t="shared" si="1"/>
        <v>55586464</v>
      </c>
      <c r="N18" s="25">
        <f t="shared" si="1"/>
        <v>67979954</v>
      </c>
      <c r="O18" s="51">
        <f t="shared" si="1"/>
        <v>737954590</v>
      </c>
      <c r="P18" s="51"/>
    </row>
    <row r="19" spans="2:3" ht="12.75">
      <c r="B19" s="26"/>
      <c r="C19" s="27"/>
    </row>
    <row r="20" spans="2:3" ht="12.75">
      <c r="B20" s="26"/>
      <c r="C20" s="27"/>
    </row>
    <row r="21" spans="2:3" ht="12.75">
      <c r="B21" s="26"/>
      <c r="C21" s="27"/>
    </row>
    <row r="22" spans="2:3" ht="12.75">
      <c r="B22" s="26"/>
      <c r="C22" s="27"/>
    </row>
    <row r="23" spans="2:3" ht="12.75">
      <c r="B23" s="26"/>
      <c r="C23" s="27"/>
    </row>
    <row r="24" spans="2:3" ht="12.75">
      <c r="B24" s="26"/>
      <c r="C24" s="27"/>
    </row>
    <row r="25" spans="2:3" ht="12.75">
      <c r="B25" s="26"/>
      <c r="C25" s="27"/>
    </row>
    <row r="26" spans="2:3" ht="12.75">
      <c r="B26" s="26"/>
      <c r="C26" s="27"/>
    </row>
    <row r="27" spans="2:3" ht="12.75">
      <c r="B27" s="26"/>
      <c r="C27" s="27"/>
    </row>
    <row r="28" spans="2:3" ht="12.75">
      <c r="B28" s="26"/>
      <c r="C28" s="27"/>
    </row>
    <row r="29" spans="2:3" ht="12.75">
      <c r="B29" s="26"/>
      <c r="C29" s="27"/>
    </row>
    <row r="30" spans="2:3" ht="12.75">
      <c r="B30" s="26"/>
      <c r="C30" s="27"/>
    </row>
    <row r="31" spans="2:3" ht="12.75">
      <c r="B31" s="26"/>
      <c r="C31" s="27"/>
    </row>
    <row r="32" spans="2:3" ht="12.75">
      <c r="B32" s="26"/>
      <c r="C32" s="27"/>
    </row>
    <row r="33" spans="2:3" ht="12.75">
      <c r="B33" s="26"/>
      <c r="C33" s="27"/>
    </row>
    <row r="34" spans="2:3" ht="12.75">
      <c r="B34" s="26"/>
      <c r="C34" s="27"/>
    </row>
    <row r="35" spans="2:3" ht="12.75">
      <c r="B35" s="26"/>
      <c r="C35" s="27"/>
    </row>
    <row r="36" spans="2:3" ht="12.75">
      <c r="B36" s="26"/>
      <c r="C36" s="27"/>
    </row>
    <row r="37" spans="2:3" ht="12.75">
      <c r="B37" s="26"/>
      <c r="C37" s="27"/>
    </row>
    <row r="38" spans="2:3" ht="12.75">
      <c r="B38" s="26"/>
      <c r="C38" s="27"/>
    </row>
    <row r="39" spans="2:3" ht="12.75">
      <c r="B39" s="26"/>
      <c r="C39" s="27"/>
    </row>
    <row r="40" spans="2:3" ht="12.75">
      <c r="B40" s="26"/>
      <c r="C40" s="27"/>
    </row>
    <row r="41" spans="2:3" ht="12.75">
      <c r="B41" s="26"/>
      <c r="C41" s="27"/>
    </row>
    <row r="42" spans="2:3" ht="12.75">
      <c r="B42" s="26"/>
      <c r="C42" s="27"/>
    </row>
    <row r="43" spans="2:3" ht="12.75">
      <c r="B43" s="26"/>
      <c r="C43" s="27"/>
    </row>
    <row r="44" spans="2:3" ht="12.75">
      <c r="B44" s="26"/>
      <c r="C44" s="27"/>
    </row>
    <row r="45" spans="2:3" ht="12.75">
      <c r="B45" s="26"/>
      <c r="C45" s="27"/>
    </row>
    <row r="46" spans="2:3" ht="12.75">
      <c r="B46" s="26"/>
      <c r="C46" s="27"/>
    </row>
    <row r="47" spans="2:3" ht="12.75">
      <c r="B47" s="26"/>
      <c r="C47" s="27"/>
    </row>
    <row r="48" spans="2:3" ht="12.75">
      <c r="B48" s="26"/>
      <c r="C48" s="27"/>
    </row>
    <row r="49" spans="2:3" ht="12.75">
      <c r="B49" s="26"/>
      <c r="C49" s="27"/>
    </row>
    <row r="50" spans="2:3" ht="12.75">
      <c r="B50" s="26"/>
      <c r="C50" s="27"/>
    </row>
    <row r="51" spans="2:3" ht="12.75">
      <c r="B51" s="26"/>
      <c r="C51" s="27"/>
    </row>
    <row r="52" spans="2:3" ht="12.75">
      <c r="B52" s="26"/>
      <c r="C52" s="27"/>
    </row>
    <row r="53" spans="2:3" ht="12.75">
      <c r="B53" s="26"/>
      <c r="C53" s="27"/>
    </row>
    <row r="54" spans="2:3" ht="12.75">
      <c r="B54" s="26"/>
      <c r="C54" s="27"/>
    </row>
    <row r="55" spans="2:3" ht="12.75">
      <c r="B55" s="26"/>
      <c r="C55" s="27"/>
    </row>
    <row r="56" spans="1:3" ht="12.75">
      <c r="A56" s="45" t="s">
        <v>119</v>
      </c>
      <c r="B56" s="26"/>
      <c r="C56" s="27"/>
    </row>
    <row r="57" spans="2:3" ht="12.75">
      <c r="B57" s="26"/>
      <c r="C57" s="27"/>
    </row>
    <row r="58" spans="2:3" ht="12.75">
      <c r="B58" s="26"/>
      <c r="C58" s="27"/>
    </row>
    <row r="59" spans="2:3" ht="12.75">
      <c r="B59" s="26"/>
      <c r="C59" s="27"/>
    </row>
    <row r="60" spans="2:3" ht="12.75">
      <c r="B60" s="26"/>
      <c r="C60" s="27"/>
    </row>
    <row r="61" spans="2:3" ht="12.75">
      <c r="B61" s="26"/>
      <c r="C61" s="27"/>
    </row>
    <row r="62" spans="2:3" ht="12.75">
      <c r="B62" s="26"/>
      <c r="C62" s="27"/>
    </row>
    <row r="63" spans="2:3" ht="12.75">
      <c r="B63" s="26"/>
      <c r="C63" s="27"/>
    </row>
    <row r="64" spans="2:3" ht="12.75">
      <c r="B64" s="26"/>
      <c r="C64" s="27"/>
    </row>
    <row r="65" spans="2:3" ht="12.75">
      <c r="B65" s="26"/>
      <c r="C65" s="27"/>
    </row>
    <row r="66" spans="2:3" ht="12.75">
      <c r="B66" s="26"/>
      <c r="C66" s="27"/>
    </row>
    <row r="67" spans="2:3" ht="12.75">
      <c r="B67" s="26"/>
      <c r="C67" s="27"/>
    </row>
    <row r="68" spans="2:3" ht="12.75">
      <c r="B68" s="26"/>
      <c r="C68" s="27"/>
    </row>
    <row r="69" spans="2:3" ht="12.75">
      <c r="B69" s="26"/>
      <c r="C69" s="27"/>
    </row>
    <row r="70" spans="2:3" ht="12.75">
      <c r="B70" s="26"/>
      <c r="C70" s="27"/>
    </row>
    <row r="71" spans="2:3" ht="12.75">
      <c r="B71" s="26"/>
      <c r="C71" s="27"/>
    </row>
    <row r="72" spans="2:3" ht="12.75">
      <c r="B72" s="26"/>
      <c r="C72" s="27"/>
    </row>
    <row r="73" spans="2:3" ht="12.75">
      <c r="B73" s="26"/>
      <c r="C73" s="27"/>
    </row>
    <row r="74" spans="2:3" ht="12.75">
      <c r="B74" s="26"/>
      <c r="C74" s="27"/>
    </row>
    <row r="75" spans="2:3" ht="12.75">
      <c r="B75" s="26"/>
      <c r="C75" s="27"/>
    </row>
    <row r="76" spans="2:3" ht="12.75">
      <c r="B76" s="26"/>
      <c r="C76" s="27"/>
    </row>
    <row r="77" spans="2:3" ht="12.75">
      <c r="B77" s="26"/>
      <c r="C77" s="27"/>
    </row>
    <row r="78" spans="2:3" ht="12.75">
      <c r="B78" s="26"/>
      <c r="C78" s="27"/>
    </row>
    <row r="79" spans="2:3" ht="12.75">
      <c r="B79" s="26"/>
      <c r="C79" s="27"/>
    </row>
    <row r="80" spans="2:3" ht="12.75">
      <c r="B80" s="26"/>
      <c r="C80" s="27"/>
    </row>
    <row r="81" spans="2:3" ht="12.75">
      <c r="B81" s="26"/>
      <c r="C81" s="27"/>
    </row>
    <row r="82" spans="2:3" ht="12.75">
      <c r="B82" s="26"/>
      <c r="C82" s="27"/>
    </row>
    <row r="83" spans="2:3" ht="12.75">
      <c r="B83" s="26"/>
      <c r="C83" s="27"/>
    </row>
    <row r="84" spans="2:3" ht="12.75">
      <c r="B84" s="26"/>
      <c r="C84" s="27"/>
    </row>
    <row r="85" spans="2:3" ht="12.75">
      <c r="B85" s="26"/>
      <c r="C85" s="27"/>
    </row>
    <row r="86" spans="2:3" ht="12.75">
      <c r="B86" s="26"/>
      <c r="C86" s="27"/>
    </row>
    <row r="87" spans="2:3" ht="12.75">
      <c r="B87" s="26"/>
      <c r="C87" s="27"/>
    </row>
    <row r="88" spans="2:3" ht="12.75">
      <c r="B88" s="26"/>
      <c r="C88" s="27"/>
    </row>
    <row r="89" spans="2:3" ht="12.75">
      <c r="B89" s="26"/>
      <c r="C89" s="27"/>
    </row>
    <row r="90" spans="2:3" ht="12.75">
      <c r="B90" s="26"/>
      <c r="C90" s="27"/>
    </row>
    <row r="91" spans="2:3" ht="12.75">
      <c r="B91" s="26"/>
      <c r="C91" s="27"/>
    </row>
    <row r="92" spans="2:3" ht="12.75">
      <c r="B92" s="26"/>
      <c r="C92" s="27"/>
    </row>
    <row r="93" spans="2:3" ht="12.75">
      <c r="B93" s="26"/>
      <c r="C93" s="27"/>
    </row>
    <row r="94" spans="2:3" ht="12.75">
      <c r="B94" s="26"/>
      <c r="C94" s="27"/>
    </row>
    <row r="95" spans="2:3" ht="12.75">
      <c r="B95" s="26"/>
      <c r="C95" s="27"/>
    </row>
    <row r="96" spans="2:3" ht="12.75">
      <c r="B96" s="26"/>
      <c r="C96" s="27"/>
    </row>
    <row r="97" spans="2:3" ht="12.75">
      <c r="B97" s="26"/>
      <c r="C97" s="27"/>
    </row>
    <row r="98" spans="2:3" ht="12.75">
      <c r="B98" s="26"/>
      <c r="C98" s="27"/>
    </row>
    <row r="99" spans="2:3" ht="12.75">
      <c r="B99" s="26"/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</sheetData>
  <printOptions/>
  <pageMargins left="0.75" right="0.75" top="1.09" bottom="0.54" header="0.5" footer="0.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C1">
      <selection activeCell="C10" sqref="C10"/>
    </sheetView>
  </sheetViews>
  <sheetFormatPr defaultColWidth="9.140625" defaultRowHeight="12.75"/>
  <cols>
    <col min="1" max="1" width="24.8515625" style="0" customWidth="1"/>
    <col min="2" max="2" width="9.140625" style="7" customWidth="1"/>
    <col min="3" max="8" width="12.7109375" style="6" customWidth="1"/>
    <col min="9" max="17" width="9.140625" style="1" customWidth="1"/>
  </cols>
  <sheetData>
    <row r="1" ht="12.75">
      <c r="A1" s="4" t="s">
        <v>109</v>
      </c>
    </row>
    <row r="2" ht="12.75">
      <c r="A2" s="4"/>
    </row>
    <row r="3" ht="15">
      <c r="A3" s="3" t="s">
        <v>111</v>
      </c>
    </row>
    <row r="4" spans="1:9" ht="15">
      <c r="A4" s="3"/>
      <c r="I4" s="46" t="s">
        <v>110</v>
      </c>
    </row>
    <row r="5" spans="3:9" ht="13.5" thickBot="1">
      <c r="C5" s="8">
        <v>36892</v>
      </c>
      <c r="D5" s="8">
        <v>36923</v>
      </c>
      <c r="E5" s="8">
        <v>36951</v>
      </c>
      <c r="F5" s="8">
        <v>36982</v>
      </c>
      <c r="G5" s="8">
        <v>37012</v>
      </c>
      <c r="H5" s="47" t="s">
        <v>120</v>
      </c>
      <c r="I5" s="48" t="s">
        <v>121</v>
      </c>
    </row>
    <row r="6" spans="1:9" ht="13.5" thickTop="1">
      <c r="A6" t="s">
        <v>105</v>
      </c>
      <c r="C6" s="22"/>
      <c r="D6" s="22"/>
      <c r="E6" s="22"/>
      <c r="F6" s="22"/>
      <c r="G6" s="22"/>
      <c r="H6" s="22"/>
      <c r="I6" s="5"/>
    </row>
    <row r="7" spans="3:9" ht="12.75">
      <c r="C7" s="27"/>
      <c r="D7" s="27"/>
      <c r="E7" s="27"/>
      <c r="F7" s="27"/>
      <c r="G7" s="27"/>
      <c r="H7" s="27"/>
      <c r="I7" s="5"/>
    </row>
    <row r="8" spans="1:9" ht="12.75">
      <c r="A8" t="s">
        <v>49</v>
      </c>
      <c r="I8" s="5"/>
    </row>
    <row r="9" spans="2:9" ht="12.75">
      <c r="B9" s="7" t="s">
        <v>95</v>
      </c>
      <c r="C9" s="6">
        <f>+YR2001!E48</f>
        <v>92228</v>
      </c>
      <c r="D9" s="6">
        <f>+YR2001!F48</f>
        <v>87408</v>
      </c>
      <c r="E9" s="6">
        <f>+YR2001!G48</f>
        <v>91969</v>
      </c>
      <c r="F9" s="6">
        <f>+YR2001!H48</f>
        <v>87614</v>
      </c>
      <c r="G9" s="6">
        <f>+YR2001!I48</f>
        <v>92588</v>
      </c>
      <c r="I9" s="50">
        <f>AVERAGE(C9:G9)</f>
        <v>90361.4</v>
      </c>
    </row>
    <row r="10" spans="2:9" ht="12.75">
      <c r="B10" s="7" t="s">
        <v>48</v>
      </c>
      <c r="C10" s="6">
        <f>+YR2001!E49</f>
        <v>58580500.899</v>
      </c>
      <c r="D10" s="6">
        <f>+YR2001!F49</f>
        <v>49457979</v>
      </c>
      <c r="E10" s="6">
        <f>+YR2001!G49</f>
        <v>50189686</v>
      </c>
      <c r="F10" s="6">
        <f>+YR2001!H49</f>
        <v>43181360</v>
      </c>
      <c r="G10" s="6">
        <f>+YR2001!I49</f>
        <v>41096528</v>
      </c>
      <c r="H10" s="5">
        <f>+YR2001!J49</f>
        <v>242506053.899</v>
      </c>
      <c r="I10" s="5"/>
    </row>
    <row r="11" spans="1:9" ht="12.75">
      <c r="A11" t="s">
        <v>106</v>
      </c>
      <c r="H11" s="5"/>
      <c r="I11" s="5"/>
    </row>
    <row r="12" spans="2:9" ht="12.75">
      <c r="B12" s="7" t="s">
        <v>95</v>
      </c>
      <c r="C12" s="6">
        <f>+YR2001!E63</f>
        <v>13896</v>
      </c>
      <c r="D12" s="6">
        <f>+YR2001!F63</f>
        <v>13307</v>
      </c>
      <c r="E12" s="6">
        <f>+YR2001!G63</f>
        <v>13902</v>
      </c>
      <c r="F12" s="6">
        <f>+YR2001!H63</f>
        <v>13335</v>
      </c>
      <c r="G12" s="6">
        <f>+YR2001!I63</f>
        <v>14031</v>
      </c>
      <c r="H12" s="5"/>
      <c r="I12" s="5">
        <f>AVERAGE(C12:G12)</f>
        <v>13694.2</v>
      </c>
    </row>
    <row r="13" spans="2:9" ht="12.75">
      <c r="B13" s="7" t="s">
        <v>48</v>
      </c>
      <c r="C13" s="6">
        <f>+YR2001!E64</f>
        <v>16540969</v>
      </c>
      <c r="D13" s="6">
        <f>+YR2001!F64</f>
        <v>15166269</v>
      </c>
      <c r="E13" s="6">
        <f>+YR2001!G64</f>
        <v>15085600</v>
      </c>
      <c r="F13" s="6">
        <f>+YR2001!H64</f>
        <v>13188248</v>
      </c>
      <c r="G13" s="6">
        <f>+YR2001!I64</f>
        <v>12650024</v>
      </c>
      <c r="H13" s="5">
        <f>+YR2001!J64</f>
        <v>72631110</v>
      </c>
      <c r="I13" s="5"/>
    </row>
    <row r="14" spans="1:9" ht="12.75">
      <c r="A14" t="s">
        <v>102</v>
      </c>
      <c r="H14" s="5"/>
      <c r="I14" s="5"/>
    </row>
    <row r="15" spans="2:9" ht="12.75">
      <c r="B15" s="7" t="s">
        <v>95</v>
      </c>
      <c r="C15" s="6">
        <f>+YR2001!E155</f>
        <v>4237</v>
      </c>
      <c r="D15" s="6">
        <f>+YR2001!F155</f>
        <v>4027</v>
      </c>
      <c r="E15" s="6">
        <f>+YR2001!G155</f>
        <v>4229</v>
      </c>
      <c r="F15" s="6">
        <f>+YR2001!H155</f>
        <v>4016</v>
      </c>
      <c r="G15" s="6">
        <f>+YR2001!I155</f>
        <v>4217</v>
      </c>
      <c r="H15" s="5"/>
      <c r="I15" s="5">
        <f>AVERAGE(C15:G15)</f>
        <v>4145.2</v>
      </c>
    </row>
    <row r="16" spans="2:9" ht="12.75">
      <c r="B16" s="7" t="s">
        <v>48</v>
      </c>
      <c r="C16" s="6">
        <f>+YR2001!E156</f>
        <v>764261</v>
      </c>
      <c r="D16" s="6">
        <f>+YR2001!F156</f>
        <v>716603</v>
      </c>
      <c r="E16" s="6">
        <f>+YR2001!G156</f>
        <v>762774</v>
      </c>
      <c r="F16" s="6">
        <f>+YR2001!H156</f>
        <v>703047</v>
      </c>
      <c r="G16" s="6">
        <f>+YR2001!I156</f>
        <v>716303</v>
      </c>
      <c r="H16" s="5">
        <f>+YR2001!J156</f>
        <v>3662988</v>
      </c>
      <c r="I16" s="51"/>
    </row>
    <row r="17" spans="1:9" ht="12.75">
      <c r="A17" s="19" t="s">
        <v>107</v>
      </c>
      <c r="B17" s="16"/>
      <c r="C17" s="18"/>
      <c r="D17" s="18"/>
      <c r="E17" s="18"/>
      <c r="F17" s="18"/>
      <c r="G17" s="18"/>
      <c r="H17" s="52"/>
      <c r="I17" s="5"/>
    </row>
    <row r="18" spans="2:9" ht="12.75">
      <c r="B18" s="26" t="s">
        <v>95</v>
      </c>
      <c r="C18" s="27">
        <f aca="true" t="shared" si="0" ref="C18:H19">+C9+C12+C15</f>
        <v>110361</v>
      </c>
      <c r="D18" s="27">
        <f t="shared" si="0"/>
        <v>104742</v>
      </c>
      <c r="E18" s="27">
        <f t="shared" si="0"/>
        <v>110100</v>
      </c>
      <c r="F18" s="27">
        <f t="shared" si="0"/>
        <v>104965</v>
      </c>
      <c r="G18" s="27">
        <f t="shared" si="0"/>
        <v>110836</v>
      </c>
      <c r="H18" s="50"/>
      <c r="I18" s="5">
        <f>AVERAGE(C18:G18)</f>
        <v>108200.8</v>
      </c>
    </row>
    <row r="19" spans="1:9" ht="12.75">
      <c r="A19" s="40"/>
      <c r="B19" s="24" t="s">
        <v>48</v>
      </c>
      <c r="C19" s="25">
        <f t="shared" si="0"/>
        <v>75885730.89899999</v>
      </c>
      <c r="D19" s="25">
        <f t="shared" si="0"/>
        <v>65340851</v>
      </c>
      <c r="E19" s="25">
        <f t="shared" si="0"/>
        <v>66038060</v>
      </c>
      <c r="F19" s="25">
        <f t="shared" si="0"/>
        <v>57072655</v>
      </c>
      <c r="G19" s="25">
        <f t="shared" si="0"/>
        <v>54462855</v>
      </c>
      <c r="H19" s="51">
        <f t="shared" si="0"/>
        <v>318800151.899</v>
      </c>
      <c r="I19" s="51"/>
    </row>
    <row r="42" ht="12.75">
      <c r="A42" s="45" t="s">
        <v>119</v>
      </c>
    </row>
  </sheetData>
  <printOptions/>
  <pageMargins left="0.75" right="0.75" top="0.57" bottom="0.6" header="0.5" footer="0.5"/>
  <pageSetup fitToHeight="1" fitToWidth="1" horizontalDpi="300" verticalDpi="3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8"/>
  <sheetViews>
    <sheetView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00390625" style="7" customWidth="1"/>
    <col min="2" max="2" width="12.140625" style="7" customWidth="1"/>
    <col min="3" max="3" width="8.7109375" style="7" customWidth="1"/>
    <col min="4" max="4" width="9.140625" style="7" customWidth="1"/>
    <col min="5" max="16" width="11.140625" style="0" bestFit="1" customWidth="1"/>
    <col min="17" max="17" width="12.7109375" style="0" customWidth="1"/>
    <col min="18" max="18" width="11.28125" style="0" customWidth="1"/>
  </cols>
  <sheetData>
    <row r="1" spans="1:2" ht="12.75">
      <c r="A1" s="4" t="s">
        <v>109</v>
      </c>
      <c r="B1" s="4"/>
    </row>
    <row r="2" spans="1:2" ht="12.75">
      <c r="A2" s="4"/>
      <c r="B2" s="4"/>
    </row>
    <row r="3" spans="1:2" ht="15">
      <c r="A3" s="3" t="s">
        <v>113</v>
      </c>
      <c r="B3" s="9"/>
    </row>
    <row r="4" spans="1:2" ht="12.75">
      <c r="A4" s="4"/>
      <c r="B4" s="4"/>
    </row>
    <row r="5" spans="1:18" ht="13.5" thickBot="1">
      <c r="A5" s="38"/>
      <c r="B5" s="43" t="s">
        <v>115</v>
      </c>
      <c r="C5" s="29" t="s">
        <v>116</v>
      </c>
      <c r="D5" s="29"/>
      <c r="E5" s="32">
        <v>36526</v>
      </c>
      <c r="F5" s="32">
        <v>36557</v>
      </c>
      <c r="G5" s="32">
        <v>36586</v>
      </c>
      <c r="H5" s="32">
        <v>36617</v>
      </c>
      <c r="I5" s="32">
        <v>36647</v>
      </c>
      <c r="J5" s="32">
        <v>36678</v>
      </c>
      <c r="K5" s="32">
        <v>36708</v>
      </c>
      <c r="L5" s="32">
        <v>36739</v>
      </c>
      <c r="M5" s="32">
        <v>36770</v>
      </c>
      <c r="N5" s="32">
        <v>36800</v>
      </c>
      <c r="O5" s="32">
        <v>36831</v>
      </c>
      <c r="P5" s="32">
        <v>36861</v>
      </c>
      <c r="Q5" s="37" t="s">
        <v>100</v>
      </c>
      <c r="R5" s="37" t="s">
        <v>110</v>
      </c>
    </row>
    <row r="6" spans="1:2" ht="13.5" thickTop="1">
      <c r="A6" s="9" t="s">
        <v>49</v>
      </c>
      <c r="B6" s="11"/>
    </row>
    <row r="7" spans="1:18" ht="12.75">
      <c r="A7" s="9"/>
      <c r="B7" s="11" t="s">
        <v>117</v>
      </c>
      <c r="C7" s="7" t="s">
        <v>7</v>
      </c>
      <c r="D7" s="9" t="s">
        <v>95</v>
      </c>
      <c r="E7" s="1">
        <v>77608</v>
      </c>
      <c r="F7" s="1">
        <v>77415</v>
      </c>
      <c r="G7" s="1">
        <v>77403</v>
      </c>
      <c r="H7" s="1">
        <v>73568</v>
      </c>
      <c r="I7" s="1">
        <v>78323</v>
      </c>
      <c r="J7" s="1">
        <v>79566</v>
      </c>
      <c r="K7" s="1">
        <v>80496</v>
      </c>
      <c r="L7" s="1">
        <v>80841</v>
      </c>
      <c r="M7" s="1">
        <v>80986</v>
      </c>
      <c r="N7" s="1">
        <v>80937</v>
      </c>
      <c r="O7" s="1">
        <v>79517</v>
      </c>
      <c r="P7" s="1">
        <v>78432</v>
      </c>
      <c r="Q7" s="1">
        <v>945092</v>
      </c>
      <c r="R7" s="1">
        <f>AVERAGE(E7:P7)</f>
        <v>78757.66666666667</v>
      </c>
    </row>
    <row r="8" spans="4:18" ht="12.75">
      <c r="D8" s="7" t="s">
        <v>48</v>
      </c>
      <c r="E8" s="1">
        <v>48304737</v>
      </c>
      <c r="F8" s="1">
        <v>39366492</v>
      </c>
      <c r="G8" s="1">
        <v>38698443</v>
      </c>
      <c r="H8" s="1">
        <v>32962471</v>
      </c>
      <c r="I8" s="1">
        <v>33923630</v>
      </c>
      <c r="J8" s="1">
        <v>34256830</v>
      </c>
      <c r="K8" s="1">
        <v>36125906</v>
      </c>
      <c r="L8" s="1">
        <v>34341948</v>
      </c>
      <c r="M8" s="1">
        <v>37883818</v>
      </c>
      <c r="N8" s="1">
        <v>32854002</v>
      </c>
      <c r="O8" s="1">
        <v>33822879</v>
      </c>
      <c r="P8" s="1">
        <v>40636626</v>
      </c>
      <c r="Q8" s="1">
        <v>443177782</v>
      </c>
      <c r="R8" s="1">
        <f>AVERAGE(E8:P8)</f>
        <v>36931481.833333336</v>
      </c>
    </row>
    <row r="9" ht="12.75">
      <c r="A9" s="9" t="s">
        <v>50</v>
      </c>
    </row>
    <row r="10" spans="2:18" ht="12.75">
      <c r="B10" s="11" t="s">
        <v>117</v>
      </c>
      <c r="C10" s="7" t="s">
        <v>8</v>
      </c>
      <c r="D10" s="9" t="s">
        <v>95</v>
      </c>
      <c r="E10" s="1">
        <v>834</v>
      </c>
      <c r="F10" s="1">
        <v>829</v>
      </c>
      <c r="G10" s="1">
        <v>830</v>
      </c>
      <c r="H10" s="1">
        <v>794</v>
      </c>
      <c r="I10" s="1">
        <v>827</v>
      </c>
      <c r="J10" s="1">
        <v>821</v>
      </c>
      <c r="K10" s="1">
        <v>811</v>
      </c>
      <c r="L10" s="1">
        <v>811</v>
      </c>
      <c r="M10" s="1">
        <v>804</v>
      </c>
      <c r="N10" s="1">
        <v>800</v>
      </c>
      <c r="O10" s="1">
        <v>792</v>
      </c>
      <c r="P10" s="1">
        <v>782</v>
      </c>
      <c r="Q10" s="1">
        <f>SUM(E10:P10)</f>
        <v>9735</v>
      </c>
      <c r="R10" s="1">
        <f>AVERAGE(E10:P10)</f>
        <v>811.25</v>
      </c>
    </row>
    <row r="11" spans="4:18" ht="12.75">
      <c r="D11" s="7" t="s">
        <v>48</v>
      </c>
      <c r="E11" s="1">
        <v>192591</v>
      </c>
      <c r="F11" s="1">
        <v>158035</v>
      </c>
      <c r="G11" s="1">
        <v>169759</v>
      </c>
      <c r="H11" s="1">
        <v>156015</v>
      </c>
      <c r="I11" s="1">
        <v>160196</v>
      </c>
      <c r="J11" s="1">
        <v>157491</v>
      </c>
      <c r="K11" s="1">
        <v>145291</v>
      </c>
      <c r="L11" s="1">
        <v>125961</v>
      </c>
      <c r="M11" s="1">
        <v>140223</v>
      </c>
      <c r="N11" s="1">
        <v>122905</v>
      </c>
      <c r="O11" s="1">
        <v>129680</v>
      </c>
      <c r="P11" s="1">
        <v>153083</v>
      </c>
      <c r="Q11" s="1">
        <f>SUM(E11:P11)</f>
        <v>1811230</v>
      </c>
      <c r="R11" s="1">
        <f>AVERAGE(E11:P11)</f>
        <v>150935.83333333334</v>
      </c>
    </row>
    <row r="12" spans="1:17" ht="12.75">
      <c r="A12" s="9" t="s">
        <v>51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8" ht="12.75">
      <c r="B13" s="11" t="s">
        <v>117</v>
      </c>
      <c r="C13" s="7" t="s">
        <v>9</v>
      </c>
      <c r="D13" s="9" t="s">
        <v>95</v>
      </c>
      <c r="E13" s="1">
        <v>13</v>
      </c>
      <c r="F13" s="1">
        <v>13</v>
      </c>
      <c r="G13" s="1">
        <v>13</v>
      </c>
      <c r="H13" s="1">
        <v>13</v>
      </c>
      <c r="I13" s="1">
        <v>13</v>
      </c>
      <c r="J13" s="1">
        <v>13</v>
      </c>
      <c r="K13" s="1">
        <v>13</v>
      </c>
      <c r="L13" s="1">
        <v>13</v>
      </c>
      <c r="M13" s="1">
        <v>13</v>
      </c>
      <c r="N13" s="1">
        <v>13</v>
      </c>
      <c r="O13" s="1">
        <v>13</v>
      </c>
      <c r="P13" s="1">
        <v>13</v>
      </c>
      <c r="Q13" s="1">
        <f>SUM(E13:P13)</f>
        <v>156</v>
      </c>
      <c r="R13" s="1">
        <f>AVERAGE(E13:P13)</f>
        <v>13</v>
      </c>
    </row>
    <row r="14" spans="1:18" ht="12.75">
      <c r="A14" s="10"/>
      <c r="D14" s="7" t="s">
        <v>48</v>
      </c>
      <c r="E14" s="1">
        <v>6525</v>
      </c>
      <c r="F14" s="1">
        <v>5638</v>
      </c>
      <c r="G14" s="1">
        <v>5188</v>
      </c>
      <c r="H14" s="1">
        <v>5616</v>
      </c>
      <c r="I14" s="1">
        <v>5183</v>
      </c>
      <c r="J14" s="1">
        <v>5266</v>
      </c>
      <c r="K14" s="1">
        <v>4798</v>
      </c>
      <c r="L14" s="1">
        <v>4841</v>
      </c>
      <c r="M14" s="1">
        <v>5212</v>
      </c>
      <c r="N14" s="1">
        <v>4699</v>
      </c>
      <c r="O14" s="1">
        <v>5236</v>
      </c>
      <c r="P14" s="1">
        <v>7192</v>
      </c>
      <c r="Q14" s="1">
        <f>SUM(E14:P14)</f>
        <v>65394</v>
      </c>
      <c r="R14" s="1">
        <f>AVERAGE(E14:P14)</f>
        <v>5449.5</v>
      </c>
    </row>
    <row r="15" spans="1:17" s="4" customFormat="1" ht="12.75">
      <c r="A15" s="9" t="s">
        <v>52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8" s="4" customFormat="1" ht="12.75">
      <c r="A16" s="7"/>
      <c r="B16" s="11" t="s">
        <v>117</v>
      </c>
      <c r="C16" s="7" t="s">
        <v>10</v>
      </c>
      <c r="D16" s="9" t="s">
        <v>95</v>
      </c>
      <c r="E16" s="6">
        <v>717</v>
      </c>
      <c r="F16" s="6">
        <v>718</v>
      </c>
      <c r="G16" s="6">
        <v>705</v>
      </c>
      <c r="H16" s="6">
        <v>675</v>
      </c>
      <c r="I16" s="6">
        <v>708</v>
      </c>
      <c r="J16" s="6">
        <v>707</v>
      </c>
      <c r="K16" s="6">
        <v>709</v>
      </c>
      <c r="L16" s="6">
        <v>699</v>
      </c>
      <c r="M16" s="6">
        <v>702</v>
      </c>
      <c r="N16" s="6">
        <v>694</v>
      </c>
      <c r="O16" s="6">
        <v>679</v>
      </c>
      <c r="P16" s="6">
        <v>661</v>
      </c>
      <c r="Q16" s="6">
        <v>8374</v>
      </c>
      <c r="R16" s="1">
        <f>AVERAGE(E16:P16)</f>
        <v>697.8333333333334</v>
      </c>
    </row>
    <row r="17" spans="1:18" s="4" customFormat="1" ht="12.75">
      <c r="A17" s="7"/>
      <c r="B17" s="7"/>
      <c r="C17" s="7"/>
      <c r="D17" s="7" t="s">
        <v>101</v>
      </c>
      <c r="E17" s="6">
        <v>1215979</v>
      </c>
      <c r="F17" s="6">
        <v>1002607</v>
      </c>
      <c r="G17" s="6">
        <v>940215</v>
      </c>
      <c r="H17" s="6">
        <v>784357</v>
      </c>
      <c r="I17" s="6">
        <v>784046</v>
      </c>
      <c r="J17" s="6">
        <v>777050</v>
      </c>
      <c r="K17" s="6">
        <v>823287</v>
      </c>
      <c r="L17" s="6">
        <v>768679</v>
      </c>
      <c r="M17" s="6">
        <v>855839</v>
      </c>
      <c r="N17" s="6">
        <v>745608</v>
      </c>
      <c r="O17" s="6">
        <v>753963</v>
      </c>
      <c r="P17" s="6">
        <v>913283</v>
      </c>
      <c r="Q17" s="6">
        <v>10364913</v>
      </c>
      <c r="R17" s="1">
        <f>AVERAGE(E17:P17)</f>
        <v>863742.75</v>
      </c>
    </row>
    <row r="18" spans="1:18" s="4" customFormat="1" ht="12.75">
      <c r="A18" s="7"/>
      <c r="B18" s="11"/>
      <c r="C18" s="7"/>
      <c r="D18" s="7" t="s">
        <v>45</v>
      </c>
      <c r="E18" s="6">
        <v>367847</v>
      </c>
      <c r="F18" s="6">
        <v>293739</v>
      </c>
      <c r="G18" s="6">
        <v>273462</v>
      </c>
      <c r="H18" s="6">
        <v>237463</v>
      </c>
      <c r="I18" s="6">
        <v>232163</v>
      </c>
      <c r="J18" s="6">
        <v>230123</v>
      </c>
      <c r="K18" s="6">
        <v>243176</v>
      </c>
      <c r="L18" s="6">
        <v>237632</v>
      </c>
      <c r="M18" s="6">
        <v>257981</v>
      </c>
      <c r="N18" s="6">
        <v>224229</v>
      </c>
      <c r="O18" s="6">
        <v>229835</v>
      </c>
      <c r="P18" s="6">
        <v>267728</v>
      </c>
      <c r="Q18" s="6">
        <v>3095378</v>
      </c>
      <c r="R18" s="1">
        <f>AVERAGE(E18:P18)</f>
        <v>257948.16666666666</v>
      </c>
    </row>
    <row r="19" spans="1:18" s="4" customFormat="1" ht="12.75">
      <c r="A19" s="7"/>
      <c r="B19" s="11"/>
      <c r="C19" s="7"/>
      <c r="D19" s="7" t="s">
        <v>46</v>
      </c>
      <c r="E19" s="6">
        <v>360655</v>
      </c>
      <c r="F19" s="6">
        <v>296081</v>
      </c>
      <c r="G19" s="6">
        <v>277499</v>
      </c>
      <c r="H19" s="6">
        <v>227012</v>
      </c>
      <c r="I19" s="6">
        <v>232001</v>
      </c>
      <c r="J19" s="6">
        <v>233773</v>
      </c>
      <c r="K19" s="6">
        <v>252046</v>
      </c>
      <c r="L19" s="6">
        <v>226487</v>
      </c>
      <c r="M19" s="6">
        <v>259919</v>
      </c>
      <c r="N19" s="6">
        <v>224292</v>
      </c>
      <c r="O19" s="6">
        <v>224545</v>
      </c>
      <c r="P19" s="6">
        <v>279874</v>
      </c>
      <c r="Q19" s="6">
        <v>3094184</v>
      </c>
      <c r="R19" s="1">
        <f>AVERAGE(E19:P19)</f>
        <v>257848.66666666666</v>
      </c>
    </row>
    <row r="20" spans="1:18" s="4" customFormat="1" ht="12.75">
      <c r="A20" s="10"/>
      <c r="C20" s="7"/>
      <c r="D20" s="7" t="s">
        <v>47</v>
      </c>
      <c r="E20" s="6">
        <v>487477</v>
      </c>
      <c r="F20" s="6">
        <v>412787</v>
      </c>
      <c r="G20" s="6">
        <v>389254</v>
      </c>
      <c r="H20" s="6">
        <v>319882</v>
      </c>
      <c r="I20" s="6">
        <v>319882</v>
      </c>
      <c r="J20" s="6">
        <v>313154</v>
      </c>
      <c r="K20" s="6">
        <v>328065</v>
      </c>
      <c r="L20" s="6">
        <v>304560</v>
      </c>
      <c r="M20" s="6">
        <v>337939</v>
      </c>
      <c r="N20" s="6">
        <v>297087</v>
      </c>
      <c r="O20" s="6">
        <v>299583</v>
      </c>
      <c r="P20" s="6">
        <v>365681</v>
      </c>
      <c r="Q20" s="6">
        <v>4175351</v>
      </c>
      <c r="R20" s="1">
        <f>AVERAGE(E20:P20)</f>
        <v>347945.9166666667</v>
      </c>
    </row>
    <row r="21" spans="1:17" s="4" customFormat="1" ht="12.75">
      <c r="A21" s="9" t="s">
        <v>53</v>
      </c>
      <c r="B21" s="1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8" ht="12.75">
      <c r="A22" s="9"/>
      <c r="B22" s="11" t="s">
        <v>117</v>
      </c>
      <c r="C22" s="7" t="s">
        <v>2</v>
      </c>
      <c r="D22" s="9" t="s">
        <v>95</v>
      </c>
      <c r="E22" s="1">
        <v>929</v>
      </c>
      <c r="F22" s="1">
        <v>931</v>
      </c>
      <c r="G22" s="1">
        <v>960</v>
      </c>
      <c r="H22" s="1">
        <v>939</v>
      </c>
      <c r="I22" s="1">
        <v>988</v>
      </c>
      <c r="J22" s="1">
        <v>972</v>
      </c>
      <c r="K22" s="1">
        <v>945</v>
      </c>
      <c r="L22" s="1">
        <v>923</v>
      </c>
      <c r="M22" s="1">
        <v>903</v>
      </c>
      <c r="N22" s="1">
        <v>897</v>
      </c>
      <c r="O22" s="1">
        <v>860</v>
      </c>
      <c r="P22" s="1">
        <v>885</v>
      </c>
      <c r="Q22" s="1">
        <f>SUM(E22:P22)</f>
        <v>11132</v>
      </c>
      <c r="R22" s="1">
        <f>AVERAGE(E22:P22)</f>
        <v>927.6666666666666</v>
      </c>
    </row>
    <row r="23" spans="1:18" ht="12.75">
      <c r="A23" s="9"/>
      <c r="D23" s="7" t="s">
        <v>48</v>
      </c>
      <c r="E23" s="1">
        <v>841246</v>
      </c>
      <c r="F23" s="1">
        <v>711301</v>
      </c>
      <c r="G23" s="1">
        <v>716090</v>
      </c>
      <c r="H23" s="1">
        <v>616687</v>
      </c>
      <c r="I23" s="1">
        <v>630834</v>
      </c>
      <c r="J23" s="1">
        <v>588122</v>
      </c>
      <c r="K23" s="1">
        <v>538895</v>
      </c>
      <c r="L23" s="1">
        <v>482415</v>
      </c>
      <c r="M23" s="1">
        <v>529633</v>
      </c>
      <c r="N23" s="1">
        <v>494907</v>
      </c>
      <c r="O23" s="1">
        <v>515404</v>
      </c>
      <c r="P23" s="1">
        <v>670241</v>
      </c>
      <c r="Q23" s="1">
        <f>SUM(E23:P23)</f>
        <v>7335775</v>
      </c>
      <c r="R23" s="1">
        <f>AVERAGE(E23:P23)</f>
        <v>611314.5833333334</v>
      </c>
    </row>
    <row r="24" spans="1:17" ht="12.75">
      <c r="A24" s="9" t="s">
        <v>54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ht="12.75">
      <c r="A25" s="9"/>
      <c r="B25" s="11" t="s">
        <v>117</v>
      </c>
      <c r="C25" s="7" t="s">
        <v>3</v>
      </c>
      <c r="D25" s="9" t="s">
        <v>95</v>
      </c>
      <c r="E25" s="1">
        <v>1079</v>
      </c>
      <c r="F25" s="1">
        <v>1098</v>
      </c>
      <c r="G25" s="1">
        <v>1116</v>
      </c>
      <c r="H25" s="1">
        <v>1052</v>
      </c>
      <c r="I25" s="1">
        <v>1114</v>
      </c>
      <c r="J25" s="1">
        <v>1103</v>
      </c>
      <c r="K25" s="1">
        <v>1079</v>
      </c>
      <c r="L25" s="1">
        <v>1061</v>
      </c>
      <c r="M25" s="1">
        <v>1042</v>
      </c>
      <c r="N25" s="1">
        <v>1024</v>
      </c>
      <c r="O25" s="1">
        <v>977</v>
      </c>
      <c r="P25" s="1">
        <v>1018</v>
      </c>
      <c r="Q25" s="1">
        <f>SUM(E25:P25)</f>
        <v>12763</v>
      </c>
      <c r="R25" s="1">
        <f>AVERAGE(E25:P25)</f>
        <v>1063.5833333333333</v>
      </c>
    </row>
    <row r="26" spans="4:18" ht="12.75">
      <c r="D26" s="7" t="s">
        <v>48</v>
      </c>
      <c r="E26" s="1">
        <v>830604</v>
      </c>
      <c r="F26" s="1">
        <v>719895</v>
      </c>
      <c r="G26" s="1">
        <v>722204</v>
      </c>
      <c r="H26" s="1">
        <v>600848</v>
      </c>
      <c r="I26" s="1">
        <v>611147</v>
      </c>
      <c r="J26" s="1">
        <v>568744</v>
      </c>
      <c r="K26" s="1">
        <v>524380</v>
      </c>
      <c r="L26" s="1">
        <v>468513</v>
      </c>
      <c r="M26" s="1">
        <v>518302</v>
      </c>
      <c r="N26" s="1">
        <v>482164</v>
      </c>
      <c r="O26" s="1">
        <v>502043</v>
      </c>
      <c r="P26" s="1">
        <v>671797</v>
      </c>
      <c r="Q26" s="1">
        <f>SUM(E26:P26)</f>
        <v>7220641</v>
      </c>
      <c r="R26" s="1">
        <f>AVERAGE(E26:P26)</f>
        <v>601720.0833333334</v>
      </c>
    </row>
    <row r="27" spans="1:17" ht="12.75">
      <c r="A27" s="9" t="s">
        <v>55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 ht="12.75">
      <c r="A28" s="9"/>
      <c r="B28" s="11" t="s">
        <v>117</v>
      </c>
      <c r="C28" s="7" t="s">
        <v>4</v>
      </c>
      <c r="D28" s="9" t="s">
        <v>95</v>
      </c>
      <c r="E28" s="1">
        <v>1680</v>
      </c>
      <c r="F28" s="1">
        <v>1675</v>
      </c>
      <c r="G28" s="1">
        <v>1682</v>
      </c>
      <c r="H28" s="1">
        <v>1579</v>
      </c>
      <c r="I28" s="1">
        <v>1686</v>
      </c>
      <c r="J28" s="1">
        <v>1676</v>
      </c>
      <c r="K28" s="1">
        <v>1658</v>
      </c>
      <c r="L28" s="1">
        <v>1633</v>
      </c>
      <c r="M28" s="1">
        <v>1611</v>
      </c>
      <c r="N28" s="1">
        <v>1598</v>
      </c>
      <c r="O28" s="1">
        <v>1583</v>
      </c>
      <c r="P28" s="1">
        <v>1763</v>
      </c>
      <c r="Q28" s="1">
        <f>SUM(E28:P28)</f>
        <v>19824</v>
      </c>
      <c r="R28" s="1">
        <f>AVERAGE(E28:P28)</f>
        <v>1652</v>
      </c>
    </row>
    <row r="29" spans="1:18" ht="12.75">
      <c r="A29" s="9"/>
      <c r="D29" s="7" t="s">
        <v>48</v>
      </c>
      <c r="E29" s="1">
        <v>1159980</v>
      </c>
      <c r="F29" s="1">
        <v>990105</v>
      </c>
      <c r="G29" s="1">
        <v>962470</v>
      </c>
      <c r="H29" s="1">
        <v>802660</v>
      </c>
      <c r="I29" s="1">
        <v>828239</v>
      </c>
      <c r="J29" s="1">
        <v>759070</v>
      </c>
      <c r="K29" s="1">
        <v>728147</v>
      </c>
      <c r="L29" s="1">
        <v>641725</v>
      </c>
      <c r="M29" s="1">
        <v>712423</v>
      </c>
      <c r="N29" s="1">
        <v>655058</v>
      </c>
      <c r="O29" s="1">
        <v>705474</v>
      </c>
      <c r="P29" s="1">
        <v>1004515</v>
      </c>
      <c r="Q29" s="1">
        <f>SUM(E29:P29)</f>
        <v>9949866</v>
      </c>
      <c r="R29" s="1">
        <f>AVERAGE(E29:P29)</f>
        <v>829155.5</v>
      </c>
    </row>
    <row r="30" spans="1:17" ht="12.75">
      <c r="A30" s="9" t="s">
        <v>56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ht="12.75">
      <c r="A31" s="9"/>
      <c r="B31" s="11" t="s">
        <v>117</v>
      </c>
      <c r="C31" s="7" t="s">
        <v>5</v>
      </c>
      <c r="D31" s="9" t="s">
        <v>95</v>
      </c>
      <c r="E31" s="1">
        <v>2351</v>
      </c>
      <c r="F31" s="1">
        <v>2357</v>
      </c>
      <c r="G31" s="1">
        <v>2385</v>
      </c>
      <c r="H31" s="1">
        <v>2286</v>
      </c>
      <c r="I31" s="1">
        <v>2428</v>
      </c>
      <c r="J31" s="1">
        <v>2402</v>
      </c>
      <c r="K31" s="1">
        <v>2376</v>
      </c>
      <c r="L31" s="1">
        <v>2341</v>
      </c>
      <c r="M31" s="1">
        <v>2313</v>
      </c>
      <c r="N31" s="1">
        <v>2297</v>
      </c>
      <c r="O31" s="1">
        <v>2301</v>
      </c>
      <c r="P31" s="1">
        <v>2598</v>
      </c>
      <c r="Q31" s="1">
        <f>SUM(E31:P31)</f>
        <v>28435</v>
      </c>
      <c r="R31" s="1">
        <f>AVERAGE(E31:P31)</f>
        <v>2369.5833333333335</v>
      </c>
    </row>
    <row r="32" spans="1:18" ht="12.75">
      <c r="A32" s="9"/>
      <c r="D32" s="7" t="s">
        <v>48</v>
      </c>
      <c r="E32" s="1">
        <v>1667478</v>
      </c>
      <c r="F32" s="1">
        <v>1403906</v>
      </c>
      <c r="G32" s="1">
        <v>1405026</v>
      </c>
      <c r="H32" s="1">
        <v>1230216</v>
      </c>
      <c r="I32" s="1">
        <v>1231665</v>
      </c>
      <c r="J32" s="1">
        <v>1171282</v>
      </c>
      <c r="K32" s="1">
        <v>1124543</v>
      </c>
      <c r="L32" s="1">
        <v>1006944</v>
      </c>
      <c r="M32" s="1">
        <v>1112613</v>
      </c>
      <c r="N32" s="1">
        <v>1020524</v>
      </c>
      <c r="O32" s="1">
        <v>1095827</v>
      </c>
      <c r="P32" s="1">
        <v>1569844</v>
      </c>
      <c r="Q32" s="1">
        <f>SUM(E32:P32)</f>
        <v>15039868</v>
      </c>
      <c r="R32" s="1">
        <f>AVERAGE(E32:P32)</f>
        <v>1253322.3333333333</v>
      </c>
    </row>
    <row r="33" spans="1:17" ht="12.75">
      <c r="A33" s="9" t="s">
        <v>57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8" ht="12.75">
      <c r="A34" s="9"/>
      <c r="B34" s="11" t="s">
        <v>117</v>
      </c>
      <c r="C34" s="7" t="s">
        <v>11</v>
      </c>
      <c r="D34" s="9" t="s">
        <v>95</v>
      </c>
      <c r="E34" s="1">
        <v>9</v>
      </c>
      <c r="F34" s="1">
        <v>9</v>
      </c>
      <c r="G34" s="1">
        <v>8</v>
      </c>
      <c r="H34" s="1">
        <v>9</v>
      </c>
      <c r="I34" s="1">
        <v>9</v>
      </c>
      <c r="J34" s="1">
        <v>9</v>
      </c>
      <c r="K34" s="1">
        <v>9</v>
      </c>
      <c r="L34" s="1">
        <v>9</v>
      </c>
      <c r="M34" s="1">
        <v>9</v>
      </c>
      <c r="N34" s="1">
        <v>9</v>
      </c>
      <c r="O34" s="1">
        <v>9</v>
      </c>
      <c r="P34" s="1">
        <v>9</v>
      </c>
      <c r="Q34" s="1">
        <f>SUM(E34:P34)</f>
        <v>107</v>
      </c>
      <c r="R34" s="1">
        <f>AVERAGE(E34:P34)</f>
        <v>8.916666666666666</v>
      </c>
    </row>
    <row r="35" spans="1:18" ht="12.75">
      <c r="A35" s="9"/>
      <c r="D35" s="7" t="s">
        <v>101</v>
      </c>
      <c r="E35" s="1">
        <f aca="true" t="shared" si="0" ref="E35:Q35">SUM(E36:E38)</f>
        <v>41072</v>
      </c>
      <c r="F35" s="1">
        <f t="shared" si="0"/>
        <v>36254</v>
      </c>
      <c r="G35" s="1">
        <f t="shared" si="0"/>
        <v>31559</v>
      </c>
      <c r="H35" s="1">
        <f t="shared" si="0"/>
        <v>28151</v>
      </c>
      <c r="I35" s="1">
        <f t="shared" si="0"/>
        <v>25616</v>
      </c>
      <c r="J35" s="1">
        <f t="shared" si="0"/>
        <v>19009</v>
      </c>
      <c r="K35" s="1">
        <f t="shared" si="0"/>
        <v>9849</v>
      </c>
      <c r="L35" s="1">
        <f t="shared" si="0"/>
        <v>7847</v>
      </c>
      <c r="M35" s="1">
        <f t="shared" si="0"/>
        <v>10299</v>
      </c>
      <c r="N35" s="1">
        <f t="shared" si="0"/>
        <v>13197</v>
      </c>
      <c r="O35" s="1">
        <f t="shared" si="0"/>
        <v>22686</v>
      </c>
      <c r="P35" s="1">
        <f t="shared" si="0"/>
        <v>30182</v>
      </c>
      <c r="Q35" s="1">
        <f t="shared" si="0"/>
        <v>275721</v>
      </c>
      <c r="R35" s="1">
        <f>AVERAGE(E35:P35)</f>
        <v>22976.75</v>
      </c>
    </row>
    <row r="36" spans="1:18" ht="12.75">
      <c r="A36" s="9"/>
      <c r="B36" s="11"/>
      <c r="D36" s="7" t="s">
        <v>45</v>
      </c>
      <c r="E36" s="1">
        <v>118</v>
      </c>
      <c r="F36" s="1">
        <v>110</v>
      </c>
      <c r="G36" s="1">
        <v>80</v>
      </c>
      <c r="H36" s="1">
        <v>86</v>
      </c>
      <c r="I36" s="1">
        <v>104</v>
      </c>
      <c r="J36" s="1">
        <v>69</v>
      </c>
      <c r="K36" s="1">
        <v>51</v>
      </c>
      <c r="L36" s="1">
        <v>161</v>
      </c>
      <c r="M36" s="1">
        <v>794</v>
      </c>
      <c r="N36" s="1">
        <v>1479</v>
      </c>
      <c r="O36" s="1">
        <v>2797</v>
      </c>
      <c r="P36" s="1">
        <v>1637</v>
      </c>
      <c r="Q36" s="1">
        <f>SUM(E36:P36)</f>
        <v>7486</v>
      </c>
      <c r="R36" s="1">
        <f>AVERAGE(E36:P36)</f>
        <v>623.8333333333334</v>
      </c>
    </row>
    <row r="37" spans="1:18" ht="12.75">
      <c r="A37" s="9"/>
      <c r="B37" s="11"/>
      <c r="D37" s="7" t="s">
        <v>46</v>
      </c>
      <c r="E37" s="1">
        <v>1920</v>
      </c>
      <c r="F37" s="1">
        <v>2902</v>
      </c>
      <c r="G37" s="1">
        <v>1443</v>
      </c>
      <c r="H37" s="1">
        <v>1179</v>
      </c>
      <c r="I37" s="1">
        <v>922</v>
      </c>
      <c r="J37" s="1">
        <v>591</v>
      </c>
      <c r="K37" s="1">
        <v>334</v>
      </c>
      <c r="L37" s="1">
        <v>691</v>
      </c>
      <c r="M37" s="1">
        <v>1113</v>
      </c>
      <c r="N37" s="1">
        <v>1414</v>
      </c>
      <c r="O37" s="1">
        <v>2911</v>
      </c>
      <c r="P37" s="1">
        <v>2798</v>
      </c>
      <c r="Q37" s="1">
        <f>SUM(E37:P37)</f>
        <v>18218</v>
      </c>
      <c r="R37" s="1">
        <f>AVERAGE(E37:P37)</f>
        <v>1518.1666666666667</v>
      </c>
    </row>
    <row r="38" spans="2:18" ht="12.75">
      <c r="B38" s="11"/>
      <c r="D38" s="7" t="s">
        <v>47</v>
      </c>
      <c r="E38" s="1">
        <v>39034</v>
      </c>
      <c r="F38" s="1">
        <v>33242</v>
      </c>
      <c r="G38" s="1">
        <v>30036</v>
      </c>
      <c r="H38" s="1">
        <v>26886</v>
      </c>
      <c r="I38" s="1">
        <v>24590</v>
      </c>
      <c r="J38" s="1">
        <v>18349</v>
      </c>
      <c r="K38" s="1">
        <v>9464</v>
      </c>
      <c r="L38" s="1">
        <v>6995</v>
      </c>
      <c r="M38" s="1">
        <v>8392</v>
      </c>
      <c r="N38" s="1">
        <v>10304</v>
      </c>
      <c r="O38" s="1">
        <v>16978</v>
      </c>
      <c r="P38" s="1">
        <v>25747</v>
      </c>
      <c r="Q38" s="1">
        <f>SUM(E38:P38)</f>
        <v>250017</v>
      </c>
      <c r="R38" s="1">
        <f>AVERAGE(E38:P38)</f>
        <v>20834.75</v>
      </c>
    </row>
    <row r="39" spans="1:17" ht="12.75">
      <c r="A39" s="9" t="s">
        <v>58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8" ht="12.75">
      <c r="A40" s="9"/>
      <c r="B40" s="11" t="s">
        <v>117</v>
      </c>
      <c r="C40" s="7" t="s">
        <v>0</v>
      </c>
      <c r="D40" s="9" t="s">
        <v>95</v>
      </c>
      <c r="E40" s="1">
        <v>5628</v>
      </c>
      <c r="F40" s="1">
        <v>5619</v>
      </c>
      <c r="G40" s="1">
        <v>5619</v>
      </c>
      <c r="H40" s="1">
        <v>5393</v>
      </c>
      <c r="I40" s="1">
        <v>5640</v>
      </c>
      <c r="J40" s="1">
        <v>5551</v>
      </c>
      <c r="K40" s="1">
        <v>5649</v>
      </c>
      <c r="L40" s="1">
        <v>5647</v>
      </c>
      <c r="M40" s="1">
        <v>5654</v>
      </c>
      <c r="N40" s="1">
        <v>5658</v>
      </c>
      <c r="O40" s="1">
        <v>5629</v>
      </c>
      <c r="P40" s="1">
        <v>5605</v>
      </c>
      <c r="Q40" s="1">
        <f>SUM(E40:P40)</f>
        <v>67292</v>
      </c>
      <c r="R40" s="1">
        <f>AVERAGE(E40:P40)</f>
        <v>5607.666666666667</v>
      </c>
    </row>
    <row r="41" spans="1:18" ht="12.75">
      <c r="A41" s="9"/>
      <c r="D41" s="7" t="s">
        <v>48</v>
      </c>
      <c r="E41" s="1">
        <v>8153944</v>
      </c>
      <c r="F41" s="1">
        <v>7828801</v>
      </c>
      <c r="G41" s="1">
        <v>6874669</v>
      </c>
      <c r="H41" s="1">
        <v>5132576</v>
      </c>
      <c r="I41" s="1">
        <v>4630252</v>
      </c>
      <c r="J41" s="1">
        <v>3648974</v>
      </c>
      <c r="K41" s="1">
        <v>3234086</v>
      </c>
      <c r="L41" s="1">
        <v>2886018</v>
      </c>
      <c r="M41" s="1">
        <v>3252208</v>
      </c>
      <c r="N41" s="1">
        <v>3363513</v>
      </c>
      <c r="O41" s="1">
        <v>4273950</v>
      </c>
      <c r="P41" s="1">
        <v>6254429</v>
      </c>
      <c r="Q41" s="1">
        <f>SUM(E41:P41)</f>
        <v>59533420</v>
      </c>
      <c r="R41" s="1">
        <f>AVERAGE(E41:P41)</f>
        <v>4961118.333333333</v>
      </c>
    </row>
    <row r="42" spans="1:17" ht="12.75">
      <c r="A42" s="9" t="s">
        <v>58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 s="4" customFormat="1" ht="12.75">
      <c r="A43" s="9"/>
      <c r="B43" s="11" t="s">
        <v>117</v>
      </c>
      <c r="C43" s="7" t="s">
        <v>103</v>
      </c>
      <c r="D43" s="9" t="s">
        <v>95</v>
      </c>
      <c r="E43" s="1">
        <v>286</v>
      </c>
      <c r="F43" s="1">
        <v>288</v>
      </c>
      <c r="G43" s="1">
        <v>284</v>
      </c>
      <c r="H43" s="1">
        <v>277</v>
      </c>
      <c r="I43" s="1">
        <v>291</v>
      </c>
      <c r="J43" s="1">
        <v>290</v>
      </c>
      <c r="K43" s="1">
        <v>293</v>
      </c>
      <c r="L43" s="1">
        <v>286</v>
      </c>
      <c r="M43" s="1">
        <v>293</v>
      </c>
      <c r="N43" s="1">
        <v>297</v>
      </c>
      <c r="O43" s="1">
        <v>292</v>
      </c>
      <c r="P43" s="1">
        <v>290</v>
      </c>
      <c r="Q43" s="1">
        <f>SUM(E43:P43)</f>
        <v>3467</v>
      </c>
      <c r="R43" s="1">
        <f>AVERAGE(E43:P43)</f>
        <v>288.9166666666667</v>
      </c>
    </row>
    <row r="44" spans="1:18" s="4" customFormat="1" ht="12.75">
      <c r="A44" s="9"/>
      <c r="B44" s="7"/>
      <c r="C44" s="7" t="s">
        <v>6</v>
      </c>
      <c r="D44" s="7" t="s">
        <v>48</v>
      </c>
      <c r="E44" s="1">
        <v>370605</v>
      </c>
      <c r="F44" s="1">
        <v>352110</v>
      </c>
      <c r="G44" s="1">
        <v>316670</v>
      </c>
      <c r="H44" s="1">
        <v>232303</v>
      </c>
      <c r="I44" s="1">
        <v>212128</v>
      </c>
      <c r="J44" s="1">
        <v>177862</v>
      </c>
      <c r="K44" s="1">
        <v>160356</v>
      </c>
      <c r="L44" s="1">
        <v>139814</v>
      </c>
      <c r="M44" s="1">
        <v>158288</v>
      </c>
      <c r="N44" s="1">
        <v>164898</v>
      </c>
      <c r="O44" s="1">
        <v>203575</v>
      </c>
      <c r="P44" s="1">
        <v>286040</v>
      </c>
      <c r="Q44" s="1">
        <f>SUM(E44:P44)</f>
        <v>2774649</v>
      </c>
      <c r="R44" s="1">
        <f>AVERAGE(E44:P44)</f>
        <v>231220.75</v>
      </c>
    </row>
    <row r="45" spans="2:17" ht="13.5" thickBot="1">
      <c r="B45" s="4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8" ht="13.5" thickTop="1">
      <c r="A46" s="28" t="s">
        <v>60</v>
      </c>
      <c r="B46" s="11"/>
      <c r="C46" s="13"/>
      <c r="D46" s="14" t="s">
        <v>95</v>
      </c>
      <c r="E46" s="12">
        <f>+E7+E10+E13+E16+E22+E25+E28+E31+E34+E40+E43</f>
        <v>91134</v>
      </c>
      <c r="F46" s="12">
        <f aca="true" t="shared" si="1" ref="F46:P46">+F7+F10+F13+F16+F22+F25+F28+F31+F34+F40+F43</f>
        <v>90952</v>
      </c>
      <c r="G46" s="12">
        <f t="shared" si="1"/>
        <v>91005</v>
      </c>
      <c r="H46" s="12">
        <f t="shared" si="1"/>
        <v>86585</v>
      </c>
      <c r="I46" s="12">
        <f t="shared" si="1"/>
        <v>92027</v>
      </c>
      <c r="J46" s="12">
        <f t="shared" si="1"/>
        <v>93110</v>
      </c>
      <c r="K46" s="12">
        <f t="shared" si="1"/>
        <v>94038</v>
      </c>
      <c r="L46" s="12">
        <f t="shared" si="1"/>
        <v>94264</v>
      </c>
      <c r="M46" s="12">
        <f t="shared" si="1"/>
        <v>94330</v>
      </c>
      <c r="N46" s="12">
        <f t="shared" si="1"/>
        <v>94224</v>
      </c>
      <c r="O46" s="12">
        <f t="shared" si="1"/>
        <v>92652</v>
      </c>
      <c r="P46" s="12">
        <f t="shared" si="1"/>
        <v>92056</v>
      </c>
      <c r="Q46" s="12">
        <f>SUM(E46:P46)</f>
        <v>1106377</v>
      </c>
      <c r="R46" s="12">
        <f>AVERAGE(E46:P46)</f>
        <v>92198.08333333333</v>
      </c>
    </row>
    <row r="47" spans="1:18" ht="13.5" thickBot="1">
      <c r="A47" s="29"/>
      <c r="B47" s="29"/>
      <c r="C47" s="29"/>
      <c r="D47" s="29" t="s">
        <v>48</v>
      </c>
      <c r="E47" s="30">
        <f>+E8+E11+E14+E17+E23+E26+E29+E32+E35+E41+E44</f>
        <v>62784761</v>
      </c>
      <c r="F47" s="30">
        <f aca="true" t="shared" si="2" ref="F47:P47">+F8+F11+F14+F17+F23+F26+F29+F32+F35+F41+F44</f>
        <v>52575144</v>
      </c>
      <c r="G47" s="30">
        <f t="shared" si="2"/>
        <v>50842293</v>
      </c>
      <c r="H47" s="30">
        <f t="shared" si="2"/>
        <v>42551900</v>
      </c>
      <c r="I47" s="30">
        <f t="shared" si="2"/>
        <v>43042936</v>
      </c>
      <c r="J47" s="30">
        <f t="shared" si="2"/>
        <v>42129700</v>
      </c>
      <c r="K47" s="30">
        <f t="shared" si="2"/>
        <v>43419538</v>
      </c>
      <c r="L47" s="30">
        <f t="shared" si="2"/>
        <v>40874705</v>
      </c>
      <c r="M47" s="30">
        <f t="shared" si="2"/>
        <v>45178858</v>
      </c>
      <c r="N47" s="30">
        <f t="shared" si="2"/>
        <v>39921475</v>
      </c>
      <c r="O47" s="30">
        <f t="shared" si="2"/>
        <v>42030717</v>
      </c>
      <c r="P47" s="30">
        <f t="shared" si="2"/>
        <v>52197232</v>
      </c>
      <c r="Q47" s="30">
        <f>SUM(E47:P47)</f>
        <v>557549259</v>
      </c>
      <c r="R47" s="30">
        <f>AVERAGE(E47:P47)</f>
        <v>46462438.25</v>
      </c>
    </row>
    <row r="48" spans="1:17" ht="13.5" thickTop="1">
      <c r="A48" s="9" t="s">
        <v>61</v>
      </c>
      <c r="B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8" s="7" customFormat="1" ht="12.75">
      <c r="A49" s="9"/>
      <c r="B49" s="11" t="s">
        <v>117</v>
      </c>
      <c r="C49" s="7" t="s">
        <v>1</v>
      </c>
      <c r="D49" s="9" t="s">
        <v>95</v>
      </c>
      <c r="E49" s="6">
        <v>12974</v>
      </c>
      <c r="F49" s="6">
        <v>12948</v>
      </c>
      <c r="G49" s="6">
        <v>12970</v>
      </c>
      <c r="H49" s="6">
        <v>12486</v>
      </c>
      <c r="I49" s="6">
        <v>13164</v>
      </c>
      <c r="J49" s="6">
        <v>13307</v>
      </c>
      <c r="K49" s="6">
        <v>13389</v>
      </c>
      <c r="L49" s="6">
        <v>13464</v>
      </c>
      <c r="M49" s="6">
        <v>13465</v>
      </c>
      <c r="N49" s="6">
        <v>13438</v>
      </c>
      <c r="O49" s="6">
        <v>13342</v>
      </c>
      <c r="P49" s="6">
        <v>13197</v>
      </c>
      <c r="Q49" s="1">
        <f>SUM(E49:P49)</f>
        <v>158144</v>
      </c>
      <c r="R49" s="1">
        <f>AVERAGE(E49:P49)</f>
        <v>13178.666666666666</v>
      </c>
    </row>
    <row r="50" spans="1:18" s="7" customFormat="1" ht="12.75">
      <c r="A50" s="9"/>
      <c r="D50" s="7" t="s">
        <v>48</v>
      </c>
      <c r="E50" s="6">
        <v>15105606</v>
      </c>
      <c r="F50" s="6">
        <v>13169346</v>
      </c>
      <c r="G50" s="6">
        <v>12676300</v>
      </c>
      <c r="H50" s="6">
        <v>11266428</v>
      </c>
      <c r="I50" s="6">
        <v>11466422</v>
      </c>
      <c r="J50" s="6">
        <v>11893720</v>
      </c>
      <c r="K50" s="6">
        <v>13278751</v>
      </c>
      <c r="L50" s="6">
        <v>12929281</v>
      </c>
      <c r="M50" s="6">
        <v>14007562</v>
      </c>
      <c r="N50" s="6">
        <v>11787877</v>
      </c>
      <c r="O50" s="6">
        <v>11546981</v>
      </c>
      <c r="P50" s="6">
        <v>13082040</v>
      </c>
      <c r="Q50" s="1">
        <f>SUM(E50:P50)</f>
        <v>152210314</v>
      </c>
      <c r="R50" s="1">
        <f>AVERAGE(E50:P50)</f>
        <v>12684192.833333334</v>
      </c>
    </row>
    <row r="51" spans="1:17" s="7" customFormat="1" ht="12.75">
      <c r="A51" s="9" t="s">
        <v>62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8" ht="12.75">
      <c r="A52" s="9"/>
      <c r="B52" s="11" t="s">
        <v>117</v>
      </c>
      <c r="C52" s="7" t="s">
        <v>13</v>
      </c>
      <c r="D52" s="9" t="s">
        <v>95</v>
      </c>
      <c r="E52" s="1">
        <v>21</v>
      </c>
      <c r="F52" s="1">
        <v>20</v>
      </c>
      <c r="G52" s="1">
        <v>21</v>
      </c>
      <c r="H52" s="1">
        <v>18</v>
      </c>
      <c r="I52" s="1">
        <v>20</v>
      </c>
      <c r="J52" s="1">
        <v>19</v>
      </c>
      <c r="K52" s="1">
        <v>19</v>
      </c>
      <c r="L52" s="1">
        <v>19</v>
      </c>
      <c r="M52" s="1">
        <v>18</v>
      </c>
      <c r="N52" s="1">
        <v>18</v>
      </c>
      <c r="O52" s="1">
        <v>18</v>
      </c>
      <c r="P52" s="1">
        <v>18</v>
      </c>
      <c r="Q52" s="1">
        <f aca="true" t="shared" si="3" ref="Q52:Q59">SUM(E52:P52)</f>
        <v>229</v>
      </c>
      <c r="R52" s="1">
        <f aca="true" t="shared" si="4" ref="R52:R62">AVERAGE(E52:P52)</f>
        <v>19.083333333333332</v>
      </c>
    </row>
    <row r="53" spans="1:18" ht="12.75">
      <c r="A53" s="9"/>
      <c r="B53" s="11"/>
      <c r="D53" s="7" t="s">
        <v>48</v>
      </c>
      <c r="E53" s="1">
        <v>3284</v>
      </c>
      <c r="F53" s="1">
        <v>2429</v>
      </c>
      <c r="G53" s="1">
        <v>2535</v>
      </c>
      <c r="H53" s="1">
        <v>3122</v>
      </c>
      <c r="I53" s="1">
        <v>5084</v>
      </c>
      <c r="J53" s="1">
        <v>7892</v>
      </c>
      <c r="K53" s="1">
        <v>10207</v>
      </c>
      <c r="L53" s="1">
        <v>8398</v>
      </c>
      <c r="M53" s="1">
        <v>9641</v>
      </c>
      <c r="N53" s="1">
        <v>7971</v>
      </c>
      <c r="O53" s="1">
        <v>4602</v>
      </c>
      <c r="P53" s="1">
        <v>2191</v>
      </c>
      <c r="Q53" s="1">
        <f t="shared" si="3"/>
        <v>67356</v>
      </c>
      <c r="R53" s="1">
        <f t="shared" si="4"/>
        <v>5613</v>
      </c>
    </row>
    <row r="54" spans="1:17" ht="12.75">
      <c r="A54" s="9" t="s">
        <v>108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8" ht="12.75">
      <c r="A55" s="23"/>
      <c r="B55" s="11" t="s">
        <v>117</v>
      </c>
      <c r="C55" s="7" t="s">
        <v>14</v>
      </c>
      <c r="D55" s="9" t="s">
        <v>95</v>
      </c>
      <c r="E55">
        <v>614</v>
      </c>
      <c r="F55">
        <v>616</v>
      </c>
      <c r="G55">
        <v>614</v>
      </c>
      <c r="H55">
        <v>576</v>
      </c>
      <c r="I55">
        <v>613</v>
      </c>
      <c r="J55">
        <v>613</v>
      </c>
      <c r="K55">
        <v>607</v>
      </c>
      <c r="L55">
        <v>606</v>
      </c>
      <c r="M55">
        <v>602</v>
      </c>
      <c r="N55">
        <v>606</v>
      </c>
      <c r="O55">
        <v>605</v>
      </c>
      <c r="P55">
        <v>609</v>
      </c>
      <c r="Q55" s="1">
        <f t="shared" si="3"/>
        <v>7281</v>
      </c>
      <c r="R55" s="1">
        <f t="shared" si="4"/>
        <v>606.75</v>
      </c>
    </row>
    <row r="56" spans="1:18" ht="12.75">
      <c r="A56" s="9"/>
      <c r="B56" s="11"/>
      <c r="D56" s="7" t="s">
        <v>48</v>
      </c>
      <c r="E56">
        <v>1630418</v>
      </c>
      <c r="F56">
        <v>1626467</v>
      </c>
      <c r="G56">
        <v>1446804</v>
      </c>
      <c r="H56">
        <v>1049570</v>
      </c>
      <c r="I56">
        <v>1047661</v>
      </c>
      <c r="J56">
        <v>961154</v>
      </c>
      <c r="K56">
        <v>992969</v>
      </c>
      <c r="L56">
        <v>918337</v>
      </c>
      <c r="M56">
        <v>1026880</v>
      </c>
      <c r="N56">
        <v>977099</v>
      </c>
      <c r="O56">
        <v>997900</v>
      </c>
      <c r="P56">
        <v>1318091</v>
      </c>
      <c r="Q56" s="1">
        <f t="shared" si="3"/>
        <v>13993350</v>
      </c>
      <c r="R56" s="1">
        <f t="shared" si="4"/>
        <v>1166112.5</v>
      </c>
    </row>
    <row r="57" spans="1:17" ht="12.75">
      <c r="A57" s="9" t="s">
        <v>64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8" ht="12.75">
      <c r="A58" s="9"/>
      <c r="B58" s="11" t="s">
        <v>117</v>
      </c>
      <c r="C58" s="7" t="s">
        <v>15</v>
      </c>
      <c r="D58" s="9" t="s">
        <v>95</v>
      </c>
      <c r="E58">
        <v>42</v>
      </c>
      <c r="F58">
        <v>42</v>
      </c>
      <c r="G58">
        <v>41</v>
      </c>
      <c r="H58">
        <v>42</v>
      </c>
      <c r="I58">
        <v>42</v>
      </c>
      <c r="J58">
        <v>41</v>
      </c>
      <c r="K58">
        <v>41</v>
      </c>
      <c r="L58">
        <v>42</v>
      </c>
      <c r="M58">
        <v>42</v>
      </c>
      <c r="N58">
        <v>42</v>
      </c>
      <c r="O58">
        <v>43</v>
      </c>
      <c r="P58">
        <v>44</v>
      </c>
      <c r="Q58" s="1">
        <f t="shared" si="3"/>
        <v>504</v>
      </c>
      <c r="R58" s="1">
        <f t="shared" si="4"/>
        <v>42</v>
      </c>
    </row>
    <row r="59" spans="1:18" ht="12.75">
      <c r="A59" s="9"/>
      <c r="B59" s="11"/>
      <c r="D59" s="7" t="s">
        <v>48</v>
      </c>
      <c r="E59">
        <v>928811</v>
      </c>
      <c r="F59">
        <v>981101</v>
      </c>
      <c r="G59">
        <v>611803</v>
      </c>
      <c r="H59">
        <v>418202</v>
      </c>
      <c r="I59">
        <v>280722</v>
      </c>
      <c r="J59">
        <v>169689</v>
      </c>
      <c r="K59">
        <v>216400</v>
      </c>
      <c r="L59">
        <v>229208</v>
      </c>
      <c r="M59">
        <v>232840</v>
      </c>
      <c r="N59">
        <v>187174</v>
      </c>
      <c r="O59">
        <v>260133</v>
      </c>
      <c r="P59">
        <v>634886</v>
      </c>
      <c r="Q59" s="1">
        <f t="shared" si="3"/>
        <v>5150969</v>
      </c>
      <c r="R59" s="1">
        <f t="shared" si="4"/>
        <v>429247.4166666667</v>
      </c>
    </row>
    <row r="60" spans="2:17" ht="13.5" thickBot="1">
      <c r="B60" s="29"/>
      <c r="Q60" s="1"/>
    </row>
    <row r="61" spans="1:18" ht="13.5" thickTop="1">
      <c r="A61" s="28" t="s">
        <v>104</v>
      </c>
      <c r="B61" s="11"/>
      <c r="C61" s="13"/>
      <c r="D61" s="14" t="s">
        <v>95</v>
      </c>
      <c r="E61" s="12">
        <f>+E49+E52+E55+E58</f>
        <v>13651</v>
      </c>
      <c r="F61" s="12">
        <f aca="true" t="shared" si="5" ref="F61:P61">+F49+F52+F55+F58</f>
        <v>13626</v>
      </c>
      <c r="G61" s="12">
        <f t="shared" si="5"/>
        <v>13646</v>
      </c>
      <c r="H61" s="12">
        <f t="shared" si="5"/>
        <v>13122</v>
      </c>
      <c r="I61" s="12">
        <f t="shared" si="5"/>
        <v>13839</v>
      </c>
      <c r="J61" s="12">
        <f t="shared" si="5"/>
        <v>13980</v>
      </c>
      <c r="K61" s="12">
        <f t="shared" si="5"/>
        <v>14056</v>
      </c>
      <c r="L61" s="12">
        <f t="shared" si="5"/>
        <v>14131</v>
      </c>
      <c r="M61" s="12">
        <f t="shared" si="5"/>
        <v>14127</v>
      </c>
      <c r="N61" s="12">
        <f t="shared" si="5"/>
        <v>14104</v>
      </c>
      <c r="O61" s="12">
        <f t="shared" si="5"/>
        <v>14008</v>
      </c>
      <c r="P61" s="12">
        <f t="shared" si="5"/>
        <v>13868</v>
      </c>
      <c r="Q61" s="12">
        <f>SUM(E61:P61)</f>
        <v>166158</v>
      </c>
      <c r="R61" s="12">
        <f t="shared" si="4"/>
        <v>13846.5</v>
      </c>
    </row>
    <row r="62" spans="1:18" ht="13.5" thickBot="1">
      <c r="A62" s="29"/>
      <c r="B62" s="43"/>
      <c r="C62" s="29"/>
      <c r="D62" s="29" t="s">
        <v>48</v>
      </c>
      <c r="E62" s="30">
        <f>+E50+E53+E56+E59</f>
        <v>17668119</v>
      </c>
      <c r="F62" s="30">
        <f aca="true" t="shared" si="6" ref="F62:P62">+F50+F53+F56+F59</f>
        <v>15779343</v>
      </c>
      <c r="G62" s="30">
        <f t="shared" si="6"/>
        <v>14737442</v>
      </c>
      <c r="H62" s="30">
        <f t="shared" si="6"/>
        <v>12737322</v>
      </c>
      <c r="I62" s="30">
        <f t="shared" si="6"/>
        <v>12799889</v>
      </c>
      <c r="J62" s="30">
        <f t="shared" si="6"/>
        <v>13032455</v>
      </c>
      <c r="K62" s="30">
        <f t="shared" si="6"/>
        <v>14498327</v>
      </c>
      <c r="L62" s="30">
        <f t="shared" si="6"/>
        <v>14085224</v>
      </c>
      <c r="M62" s="30">
        <f t="shared" si="6"/>
        <v>15276923</v>
      </c>
      <c r="N62" s="30">
        <f t="shared" si="6"/>
        <v>12960121</v>
      </c>
      <c r="O62" s="30">
        <f t="shared" si="6"/>
        <v>12809616</v>
      </c>
      <c r="P62" s="30">
        <f t="shared" si="6"/>
        <v>15037208</v>
      </c>
      <c r="Q62" s="30">
        <f>SUM(E62:P62)</f>
        <v>171421989</v>
      </c>
      <c r="R62" s="30">
        <f t="shared" si="4"/>
        <v>14285165.75</v>
      </c>
    </row>
    <row r="63" spans="1:17" ht="13.5" thickTop="1">
      <c r="A63" s="7" t="s">
        <v>102</v>
      </c>
      <c r="B63" s="4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ht="12.75">
      <c r="B64" s="9"/>
    </row>
    <row r="65" spans="1:17" ht="12.75">
      <c r="A65" s="9" t="s">
        <v>65</v>
      </c>
      <c r="B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8" ht="12.75">
      <c r="A66" s="9"/>
      <c r="B66" s="11" t="s">
        <v>117</v>
      </c>
      <c r="C66" s="7" t="s">
        <v>16</v>
      </c>
      <c r="D66" s="9" t="s">
        <v>95</v>
      </c>
      <c r="E66" s="1">
        <v>1028</v>
      </c>
      <c r="F66" s="1">
        <v>1024</v>
      </c>
      <c r="G66" s="1">
        <v>1026</v>
      </c>
      <c r="H66" s="1">
        <v>972</v>
      </c>
      <c r="I66" s="1">
        <v>1026</v>
      </c>
      <c r="J66" s="1">
        <v>1024</v>
      </c>
      <c r="K66" s="1">
        <v>1031</v>
      </c>
      <c r="L66" s="1">
        <v>1029</v>
      </c>
      <c r="M66" s="1">
        <v>1031</v>
      </c>
      <c r="N66" s="1">
        <v>1033</v>
      </c>
      <c r="O66" s="1">
        <v>1040</v>
      </c>
      <c r="P66" s="1">
        <v>1046</v>
      </c>
      <c r="Q66" s="1">
        <f>SUM(E66:P66)</f>
        <v>12310</v>
      </c>
      <c r="R66" s="1">
        <f>AVERAGE(E66:P66)</f>
        <v>1025.8333333333333</v>
      </c>
    </row>
    <row r="67" spans="1:18" ht="12.75">
      <c r="A67" s="9"/>
      <c r="B67" s="11"/>
      <c r="D67" s="7" t="s">
        <v>48</v>
      </c>
      <c r="E67" s="1">
        <v>38129</v>
      </c>
      <c r="F67" s="1">
        <v>37984</v>
      </c>
      <c r="G67" s="1">
        <v>39928</v>
      </c>
      <c r="H67" s="1">
        <v>36536</v>
      </c>
      <c r="I67" s="1">
        <v>37995</v>
      </c>
      <c r="J67" s="1">
        <v>38924</v>
      </c>
      <c r="K67" s="1">
        <v>39027</v>
      </c>
      <c r="L67" s="1">
        <v>39327</v>
      </c>
      <c r="M67" s="1">
        <v>39179</v>
      </c>
      <c r="N67" s="1">
        <v>39191</v>
      </c>
      <c r="O67" s="1">
        <v>39371</v>
      </c>
      <c r="P67" s="1">
        <v>39452</v>
      </c>
      <c r="Q67" s="1">
        <f>SUM(E67:P67)</f>
        <v>465043</v>
      </c>
      <c r="R67" s="1">
        <f>AVERAGE(E67:P67)</f>
        <v>38753.583333333336</v>
      </c>
    </row>
    <row r="68" spans="1:17" ht="12.75">
      <c r="A68" s="9" t="s">
        <v>66</v>
      </c>
      <c r="B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8" ht="12.75">
      <c r="B69" s="11" t="s">
        <v>117</v>
      </c>
      <c r="C69" s="7" t="s">
        <v>17</v>
      </c>
      <c r="D69" s="9" t="s">
        <v>95</v>
      </c>
      <c r="E69" s="1">
        <v>4</v>
      </c>
      <c r="F69" s="1">
        <v>4</v>
      </c>
      <c r="G69" s="1">
        <v>4</v>
      </c>
      <c r="H69" s="1">
        <v>4</v>
      </c>
      <c r="I69" s="1">
        <v>2</v>
      </c>
      <c r="J69" s="1">
        <v>3</v>
      </c>
      <c r="K69" s="1">
        <v>5</v>
      </c>
      <c r="L69" s="1">
        <v>6</v>
      </c>
      <c r="M69" s="1">
        <v>6</v>
      </c>
      <c r="N69" s="1">
        <v>6</v>
      </c>
      <c r="O69" s="1">
        <v>7</v>
      </c>
      <c r="P69" s="1">
        <v>6</v>
      </c>
      <c r="Q69" s="1">
        <f>SUM(E69:P69)</f>
        <v>57</v>
      </c>
      <c r="R69" s="1">
        <f>AVERAGE(E69:P69)</f>
        <v>4.75</v>
      </c>
    </row>
    <row r="70" spans="1:18" ht="12.75">
      <c r="A70" s="9"/>
      <c r="D70" s="7" t="s">
        <v>48</v>
      </c>
      <c r="E70" s="1">
        <v>80</v>
      </c>
      <c r="F70" s="1">
        <v>80</v>
      </c>
      <c r="G70" s="1">
        <v>80</v>
      </c>
      <c r="H70" s="1">
        <v>71</v>
      </c>
      <c r="I70" s="1">
        <v>40</v>
      </c>
      <c r="J70" s="1">
        <v>60</v>
      </c>
      <c r="K70" s="1">
        <v>210</v>
      </c>
      <c r="L70" s="1">
        <v>277</v>
      </c>
      <c r="M70" s="1">
        <v>291</v>
      </c>
      <c r="N70" s="1">
        <v>120</v>
      </c>
      <c r="O70" s="1">
        <v>534</v>
      </c>
      <c r="P70" s="1">
        <v>125</v>
      </c>
      <c r="Q70" s="1">
        <f>SUM(E70:P70)</f>
        <v>1968</v>
      </c>
      <c r="R70" s="1">
        <f>AVERAGE(E70:P70)</f>
        <v>164</v>
      </c>
    </row>
    <row r="71" spans="1:17" ht="12.75">
      <c r="A71" s="9" t="s">
        <v>67</v>
      </c>
      <c r="B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8" ht="12.75">
      <c r="A72" s="9"/>
      <c r="B72" s="11" t="s">
        <v>117</v>
      </c>
      <c r="C72" s="7" t="s">
        <v>18</v>
      </c>
      <c r="D72" s="9" t="s">
        <v>95</v>
      </c>
      <c r="E72" s="1">
        <v>553</v>
      </c>
      <c r="F72" s="1">
        <v>557</v>
      </c>
      <c r="G72" s="1">
        <v>560</v>
      </c>
      <c r="H72" s="1">
        <v>545</v>
      </c>
      <c r="I72" s="1">
        <v>559</v>
      </c>
      <c r="J72" s="1">
        <v>562</v>
      </c>
      <c r="K72" s="1">
        <v>564</v>
      </c>
      <c r="L72" s="1">
        <v>566</v>
      </c>
      <c r="M72" s="1">
        <v>562</v>
      </c>
      <c r="N72" s="1">
        <v>566</v>
      </c>
      <c r="O72" s="1">
        <v>573</v>
      </c>
      <c r="P72" s="1">
        <v>572</v>
      </c>
      <c r="Q72" s="1">
        <f>SUM(E72:P72)</f>
        <v>6739</v>
      </c>
      <c r="R72" s="1">
        <f>AVERAGE(E72:P72)</f>
        <v>561.5833333333334</v>
      </c>
    </row>
    <row r="73" spans="2:18" ht="12.75">
      <c r="B73" s="11"/>
      <c r="D73" s="7" t="s">
        <v>48</v>
      </c>
      <c r="E73" s="1">
        <v>119461</v>
      </c>
      <c r="F73" s="1">
        <v>119890</v>
      </c>
      <c r="G73" s="1">
        <v>121752</v>
      </c>
      <c r="H73" s="1">
        <v>118455</v>
      </c>
      <c r="I73" s="1">
        <v>120394</v>
      </c>
      <c r="J73" s="1">
        <v>120877</v>
      </c>
      <c r="K73" s="1">
        <v>120037</v>
      </c>
      <c r="L73" s="1">
        <v>120077</v>
      </c>
      <c r="M73" s="1">
        <v>120027</v>
      </c>
      <c r="N73" s="1">
        <v>120279</v>
      </c>
      <c r="O73" s="1">
        <v>120547</v>
      </c>
      <c r="P73" s="1">
        <v>120647</v>
      </c>
      <c r="Q73" s="1">
        <f>SUM(E73:P73)</f>
        <v>1442443</v>
      </c>
      <c r="R73" s="1">
        <f>AVERAGE(E73:P73)</f>
        <v>120203.58333333333</v>
      </c>
    </row>
    <row r="74" spans="1:17" ht="12.75">
      <c r="A74" s="9" t="s">
        <v>68</v>
      </c>
      <c r="B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8" ht="12.75">
      <c r="A75" s="9"/>
      <c r="B75" s="11" t="s">
        <v>117</v>
      </c>
      <c r="C75" s="7" t="s">
        <v>19</v>
      </c>
      <c r="D75" s="9" t="s">
        <v>95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f>SUM(E75:P75)</f>
        <v>12</v>
      </c>
      <c r="R75" s="1">
        <f>AVERAGE(E75:P75)</f>
        <v>1</v>
      </c>
    </row>
    <row r="76" spans="1:18" ht="12.75">
      <c r="A76" s="9"/>
      <c r="B76" s="9"/>
      <c r="D76" s="7" t="s">
        <v>48</v>
      </c>
      <c r="E76" s="1">
        <v>29</v>
      </c>
      <c r="F76" s="1">
        <v>29</v>
      </c>
      <c r="G76" s="1">
        <v>29</v>
      </c>
      <c r="H76" s="1">
        <v>29</v>
      </c>
      <c r="I76" s="1">
        <v>29</v>
      </c>
      <c r="J76" s="1">
        <v>29</v>
      </c>
      <c r="K76" s="1">
        <v>29</v>
      </c>
      <c r="L76" s="1">
        <v>29</v>
      </c>
      <c r="M76" s="1">
        <v>29</v>
      </c>
      <c r="N76" s="1">
        <v>29</v>
      </c>
      <c r="O76" s="1">
        <v>29</v>
      </c>
      <c r="P76" s="1">
        <v>29</v>
      </c>
      <c r="Q76" s="1">
        <f>SUM(E76:P76)</f>
        <v>348</v>
      </c>
      <c r="R76" s="1">
        <f>AVERAGE(E76:P76)</f>
        <v>29</v>
      </c>
    </row>
    <row r="77" spans="1:17" ht="12.75">
      <c r="A77" s="9" t="s">
        <v>69</v>
      </c>
      <c r="B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8" ht="12.75">
      <c r="A78" s="11"/>
      <c r="B78" s="11" t="s">
        <v>117</v>
      </c>
      <c r="C78" s="7" t="s">
        <v>20</v>
      </c>
      <c r="D78" s="9" t="s">
        <v>95</v>
      </c>
      <c r="E78" s="1">
        <v>407</v>
      </c>
      <c r="F78" s="1">
        <v>410</v>
      </c>
      <c r="G78" s="1">
        <v>411</v>
      </c>
      <c r="H78" s="1">
        <v>400</v>
      </c>
      <c r="I78" s="1">
        <v>422</v>
      </c>
      <c r="J78" s="1">
        <v>423</v>
      </c>
      <c r="K78" s="1">
        <v>422</v>
      </c>
      <c r="L78" s="1">
        <v>419</v>
      </c>
      <c r="M78" s="1">
        <v>421</v>
      </c>
      <c r="N78" s="1">
        <v>423</v>
      </c>
      <c r="O78" s="1">
        <v>432</v>
      </c>
      <c r="P78" s="1">
        <v>431</v>
      </c>
      <c r="Q78" s="1">
        <f>SUM(E78:P78)</f>
        <v>5021</v>
      </c>
      <c r="R78" s="1">
        <f>AVERAGE(E78:P78)</f>
        <v>418.4166666666667</v>
      </c>
    </row>
    <row r="79" spans="1:18" ht="12.75">
      <c r="A79" s="9"/>
      <c r="B79" s="9"/>
      <c r="D79" s="7" t="s">
        <v>48</v>
      </c>
      <c r="E79" s="1">
        <v>27940</v>
      </c>
      <c r="F79" s="1">
        <v>27959</v>
      </c>
      <c r="G79" s="1">
        <v>28880</v>
      </c>
      <c r="H79" s="1">
        <v>27614</v>
      </c>
      <c r="I79" s="1">
        <v>28454</v>
      </c>
      <c r="J79" s="1">
        <v>28568</v>
      </c>
      <c r="K79" s="1">
        <v>28355</v>
      </c>
      <c r="L79" s="1">
        <v>28207</v>
      </c>
      <c r="M79" s="1">
        <v>28286</v>
      </c>
      <c r="N79" s="1">
        <v>28370</v>
      </c>
      <c r="O79" s="1">
        <v>28689</v>
      </c>
      <c r="P79" s="1">
        <v>28919</v>
      </c>
      <c r="Q79" s="1">
        <f>SUM(E79:P79)</f>
        <v>340241</v>
      </c>
      <c r="R79" s="1">
        <f>AVERAGE(E79:P79)</f>
        <v>28353.416666666668</v>
      </c>
    </row>
    <row r="80" spans="1:17" ht="12.75">
      <c r="A80" s="9" t="s">
        <v>70</v>
      </c>
      <c r="B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8" ht="12.75">
      <c r="B81" s="11" t="s">
        <v>117</v>
      </c>
      <c r="C81" s="7" t="s">
        <v>21</v>
      </c>
      <c r="D81" s="9" t="s">
        <v>95</v>
      </c>
      <c r="E81" s="1">
        <v>2</v>
      </c>
      <c r="F81" s="1">
        <v>2</v>
      </c>
      <c r="G81" s="1">
        <v>2</v>
      </c>
      <c r="H81" s="1">
        <v>3</v>
      </c>
      <c r="I81" s="1">
        <v>3</v>
      </c>
      <c r="J81" s="1">
        <v>2</v>
      </c>
      <c r="K81" s="1">
        <v>3</v>
      </c>
      <c r="L81" s="1">
        <v>2</v>
      </c>
      <c r="M81" s="1">
        <v>3</v>
      </c>
      <c r="N81" s="1">
        <v>3</v>
      </c>
      <c r="O81" s="1">
        <v>3</v>
      </c>
      <c r="P81" s="1">
        <v>2</v>
      </c>
      <c r="Q81" s="1">
        <f>SUM(E81:P81)</f>
        <v>30</v>
      </c>
      <c r="R81" s="1">
        <f>AVERAGE(E81:P81)</f>
        <v>2.5</v>
      </c>
    </row>
    <row r="82" spans="1:18" ht="12.75">
      <c r="A82" s="9"/>
      <c r="D82" s="7" t="s">
        <v>48</v>
      </c>
      <c r="E82" s="1">
        <v>82</v>
      </c>
      <c r="F82" s="1">
        <v>83</v>
      </c>
      <c r="G82" s="1">
        <v>82</v>
      </c>
      <c r="H82" s="1">
        <v>123</v>
      </c>
      <c r="I82" s="1">
        <v>83</v>
      </c>
      <c r="J82" s="1">
        <v>82</v>
      </c>
      <c r="K82" s="1">
        <v>131</v>
      </c>
      <c r="L82" s="1">
        <v>82</v>
      </c>
      <c r="M82" s="1">
        <v>131</v>
      </c>
      <c r="N82" s="1">
        <v>123</v>
      </c>
      <c r="O82" s="1">
        <v>121</v>
      </c>
      <c r="P82" s="1">
        <v>63</v>
      </c>
      <c r="Q82" s="1">
        <f>SUM(E82:P82)</f>
        <v>1186</v>
      </c>
      <c r="R82" s="1">
        <f>AVERAGE(E82:P82)</f>
        <v>98.83333333333333</v>
      </c>
    </row>
    <row r="83" spans="1:17" ht="12.75">
      <c r="A83" s="9" t="s">
        <v>71</v>
      </c>
      <c r="B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8" ht="12.75">
      <c r="A84" s="9"/>
      <c r="B84" s="11" t="s">
        <v>117</v>
      </c>
      <c r="C84" s="7" t="s">
        <v>22</v>
      </c>
      <c r="D84" s="9" t="s">
        <v>95</v>
      </c>
      <c r="E84" s="1">
        <v>251</v>
      </c>
      <c r="F84" s="1">
        <v>260</v>
      </c>
      <c r="G84" s="1">
        <v>261</v>
      </c>
      <c r="H84" s="1">
        <v>256</v>
      </c>
      <c r="I84" s="1">
        <v>264</v>
      </c>
      <c r="J84" s="1">
        <v>265</v>
      </c>
      <c r="K84" s="1">
        <v>265</v>
      </c>
      <c r="L84" s="1">
        <v>267</v>
      </c>
      <c r="M84" s="1">
        <v>265</v>
      </c>
      <c r="N84" s="1">
        <v>265</v>
      </c>
      <c r="O84" s="1">
        <v>267</v>
      </c>
      <c r="P84" s="1">
        <v>269</v>
      </c>
      <c r="Q84" s="1">
        <f>SUM(E84:P84)</f>
        <v>3155</v>
      </c>
      <c r="R84" s="1">
        <f>AVERAGE(E84:P84)</f>
        <v>262.9166666666667</v>
      </c>
    </row>
    <row r="85" spans="2:18" ht="12.75">
      <c r="B85" s="11"/>
      <c r="D85" s="7" t="s">
        <v>48</v>
      </c>
      <c r="E85" s="1">
        <v>43874</v>
      </c>
      <c r="F85" s="1">
        <v>45516</v>
      </c>
      <c r="G85" s="1">
        <v>45994</v>
      </c>
      <c r="H85" s="1">
        <v>45120</v>
      </c>
      <c r="I85" s="1">
        <v>45600</v>
      </c>
      <c r="J85" s="1">
        <v>45284</v>
      </c>
      <c r="K85" s="1">
        <v>45178</v>
      </c>
      <c r="L85" s="1">
        <v>45094</v>
      </c>
      <c r="M85" s="1">
        <v>44894</v>
      </c>
      <c r="N85" s="1">
        <v>44680</v>
      </c>
      <c r="O85" s="1">
        <v>44890</v>
      </c>
      <c r="P85" s="1">
        <v>45150</v>
      </c>
      <c r="Q85" s="1">
        <f>SUM(E85:P85)</f>
        <v>541274</v>
      </c>
      <c r="R85" s="1">
        <f>AVERAGE(E85:P85)</f>
        <v>45106.166666666664</v>
      </c>
    </row>
    <row r="86" spans="1:17" ht="12.75">
      <c r="A86" s="9" t="s">
        <v>72</v>
      </c>
      <c r="B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>
      <c r="A87" s="9"/>
      <c r="B87" s="11" t="s">
        <v>117</v>
      </c>
      <c r="C87" s="7" t="s">
        <v>23</v>
      </c>
      <c r="D87" s="9" t="s">
        <v>95</v>
      </c>
      <c r="E87" s="1">
        <v>3</v>
      </c>
      <c r="F87" s="1">
        <v>3</v>
      </c>
      <c r="G87" s="1">
        <v>3</v>
      </c>
      <c r="H87" s="1">
        <v>2</v>
      </c>
      <c r="I87" s="1">
        <v>2</v>
      </c>
      <c r="J87" s="1">
        <v>2</v>
      </c>
      <c r="K87" s="1">
        <v>3</v>
      </c>
      <c r="L87" s="1">
        <v>3</v>
      </c>
      <c r="M87" s="1">
        <v>3</v>
      </c>
      <c r="N87" s="1">
        <v>3</v>
      </c>
      <c r="O87" s="1">
        <v>3</v>
      </c>
      <c r="P87" s="1">
        <v>2</v>
      </c>
      <c r="Q87" s="1">
        <f aca="true" t="shared" si="7" ref="Q87:Q148">SUM(E87:P87)</f>
        <v>32</v>
      </c>
      <c r="R87" s="1">
        <f>AVERAGE(E87:P87)</f>
        <v>2.6666666666666665</v>
      </c>
    </row>
    <row r="88" spans="1:18" ht="12.75">
      <c r="A88" s="9"/>
      <c r="B88" s="9"/>
      <c r="D88" s="7" t="s">
        <v>48</v>
      </c>
      <c r="E88" s="1">
        <v>180</v>
      </c>
      <c r="F88" s="1">
        <v>180</v>
      </c>
      <c r="G88" s="1">
        <v>180</v>
      </c>
      <c r="H88" s="1">
        <v>120</v>
      </c>
      <c r="I88" s="1">
        <v>62</v>
      </c>
      <c r="J88" s="1">
        <v>120</v>
      </c>
      <c r="K88" s="1">
        <v>264</v>
      </c>
      <c r="L88" s="1">
        <v>240</v>
      </c>
      <c r="M88" s="1">
        <v>240</v>
      </c>
      <c r="N88" s="1">
        <v>240</v>
      </c>
      <c r="O88" s="1">
        <v>148</v>
      </c>
      <c r="P88" s="1">
        <v>54</v>
      </c>
      <c r="Q88" s="1">
        <f t="shared" si="7"/>
        <v>2028</v>
      </c>
      <c r="R88" s="1">
        <f>AVERAGE(E88:P88)</f>
        <v>169</v>
      </c>
    </row>
    <row r="89" spans="1:17" ht="12.75">
      <c r="A89" s="9" t="s">
        <v>73</v>
      </c>
      <c r="B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8" ht="12.75">
      <c r="A90" s="11"/>
      <c r="B90" s="11" t="s">
        <v>117</v>
      </c>
      <c r="C90" s="7" t="s">
        <v>24</v>
      </c>
      <c r="D90" s="9" t="s">
        <v>95</v>
      </c>
      <c r="E90" s="1">
        <v>344</v>
      </c>
      <c r="F90" s="1">
        <v>351</v>
      </c>
      <c r="G90" s="1">
        <v>352</v>
      </c>
      <c r="H90" s="1">
        <v>343</v>
      </c>
      <c r="I90" s="1">
        <v>357</v>
      </c>
      <c r="J90" s="1">
        <v>358</v>
      </c>
      <c r="K90" s="1">
        <v>360</v>
      </c>
      <c r="L90" s="1">
        <v>360</v>
      </c>
      <c r="M90" s="1">
        <v>361</v>
      </c>
      <c r="N90" s="1">
        <v>362</v>
      </c>
      <c r="O90" s="1">
        <v>366</v>
      </c>
      <c r="P90" s="1">
        <v>367</v>
      </c>
      <c r="Q90" s="1">
        <f>SUM(E90:P90)</f>
        <v>4281</v>
      </c>
      <c r="R90" s="1">
        <f>AVERAGE(E90:P90)</f>
        <v>356.75</v>
      </c>
    </row>
    <row r="91" spans="1:18" ht="12.75">
      <c r="A91" s="9"/>
      <c r="D91" s="7" t="s">
        <v>48</v>
      </c>
      <c r="E91" s="1">
        <v>70970</v>
      </c>
      <c r="F91" s="1">
        <v>80907</v>
      </c>
      <c r="G91" s="1">
        <v>81611</v>
      </c>
      <c r="H91" s="1">
        <v>76831</v>
      </c>
      <c r="I91" s="1">
        <v>78666</v>
      </c>
      <c r="J91" s="1">
        <v>79317</v>
      </c>
      <c r="K91" s="1">
        <v>78943</v>
      </c>
      <c r="L91" s="1">
        <v>78416</v>
      </c>
      <c r="M91" s="1">
        <v>78336</v>
      </c>
      <c r="N91" s="1">
        <v>78281</v>
      </c>
      <c r="O91" s="1">
        <v>78857</v>
      </c>
      <c r="P91" s="1">
        <v>79295</v>
      </c>
      <c r="Q91" s="1">
        <f>SUM(E91:P91)</f>
        <v>940430</v>
      </c>
      <c r="R91" s="1">
        <f>AVERAGE(E91:P91)</f>
        <v>78369.16666666667</v>
      </c>
    </row>
    <row r="92" spans="1:17" ht="12.75">
      <c r="A92" s="9" t="s">
        <v>74</v>
      </c>
      <c r="B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8" ht="12.75">
      <c r="B93" s="11" t="s">
        <v>117</v>
      </c>
      <c r="C93" s="7" t="s">
        <v>25</v>
      </c>
      <c r="D93" s="9" t="s">
        <v>95</v>
      </c>
      <c r="E93" s="1">
        <v>7</v>
      </c>
      <c r="F93" s="1">
        <v>6</v>
      </c>
      <c r="G93" s="1">
        <v>7</v>
      </c>
      <c r="H93" s="1">
        <v>5</v>
      </c>
      <c r="I93" s="1">
        <v>9</v>
      </c>
      <c r="J93" s="1">
        <v>12</v>
      </c>
      <c r="K93" s="1">
        <v>13</v>
      </c>
      <c r="L93" s="1">
        <v>13</v>
      </c>
      <c r="M93" s="1">
        <v>13</v>
      </c>
      <c r="N93" s="1">
        <v>12</v>
      </c>
      <c r="O93" s="1">
        <v>8</v>
      </c>
      <c r="P93" s="1">
        <v>5</v>
      </c>
      <c r="Q93" s="1">
        <f t="shared" si="7"/>
        <v>110</v>
      </c>
      <c r="R93" s="1">
        <f>AVERAGE(E93:P93)</f>
        <v>9.166666666666666</v>
      </c>
    </row>
    <row r="94" spans="1:18" ht="12.75">
      <c r="A94" s="9"/>
      <c r="D94" s="7" t="s">
        <v>48</v>
      </c>
      <c r="E94" s="1">
        <v>888</v>
      </c>
      <c r="F94" s="1">
        <v>777</v>
      </c>
      <c r="G94" s="1">
        <v>777</v>
      </c>
      <c r="H94" s="1">
        <v>666</v>
      </c>
      <c r="I94" s="1">
        <v>1125</v>
      </c>
      <c r="J94" s="1">
        <v>1558</v>
      </c>
      <c r="K94" s="1">
        <v>1665</v>
      </c>
      <c r="L94" s="1">
        <v>1665</v>
      </c>
      <c r="M94" s="1">
        <v>1517</v>
      </c>
      <c r="N94" s="1">
        <v>1436</v>
      </c>
      <c r="O94" s="1">
        <v>808</v>
      </c>
      <c r="P94" s="1">
        <v>666</v>
      </c>
      <c r="Q94" s="1">
        <f t="shared" si="7"/>
        <v>13548</v>
      </c>
      <c r="R94" s="1">
        <f>AVERAGE(E94:P94)</f>
        <v>1129</v>
      </c>
    </row>
    <row r="95" spans="1:17" ht="12.75">
      <c r="A95" s="9" t="s">
        <v>75</v>
      </c>
      <c r="B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8" ht="12.75">
      <c r="A96" s="9"/>
      <c r="B96" s="11" t="s">
        <v>117</v>
      </c>
      <c r="C96" s="7" t="s">
        <v>26</v>
      </c>
      <c r="D96" s="9" t="s">
        <v>95</v>
      </c>
      <c r="E96" s="1">
        <v>92</v>
      </c>
      <c r="F96" s="1">
        <v>95</v>
      </c>
      <c r="G96" s="1">
        <v>94</v>
      </c>
      <c r="H96" s="1">
        <v>93</v>
      </c>
      <c r="I96" s="1">
        <v>95</v>
      </c>
      <c r="J96" s="1">
        <v>96</v>
      </c>
      <c r="K96" s="1">
        <v>95</v>
      </c>
      <c r="L96" s="1">
        <v>97</v>
      </c>
      <c r="M96" s="1">
        <v>95</v>
      </c>
      <c r="N96" s="1">
        <v>95</v>
      </c>
      <c r="O96" s="1">
        <v>97</v>
      </c>
      <c r="P96" s="1">
        <v>99</v>
      </c>
      <c r="Q96" s="1">
        <f>SUM(E96:P96)</f>
        <v>1143</v>
      </c>
      <c r="R96" s="1">
        <f>AVERAGE(E96:P96)</f>
        <v>95.25</v>
      </c>
    </row>
    <row r="97" spans="2:18" ht="12.75">
      <c r="B97" s="9"/>
      <c r="D97" s="7" t="s">
        <v>48</v>
      </c>
      <c r="E97" s="1">
        <v>27670</v>
      </c>
      <c r="F97" s="1">
        <v>29727</v>
      </c>
      <c r="G97" s="1">
        <v>30438</v>
      </c>
      <c r="H97" s="1">
        <v>28044</v>
      </c>
      <c r="I97" s="1">
        <v>29214</v>
      </c>
      <c r="J97" s="1">
        <v>31573</v>
      </c>
      <c r="K97" s="1">
        <v>30091</v>
      </c>
      <c r="L97" s="1">
        <v>30051</v>
      </c>
      <c r="M97" s="1">
        <v>29959</v>
      </c>
      <c r="N97" s="1">
        <v>29925</v>
      </c>
      <c r="O97" s="1">
        <v>30621</v>
      </c>
      <c r="P97" s="1">
        <v>30582</v>
      </c>
      <c r="Q97" s="1">
        <f>SUM(E97:P97)</f>
        <v>357895</v>
      </c>
      <c r="R97" s="1">
        <f>AVERAGE(E97:P97)</f>
        <v>29824.583333333332</v>
      </c>
    </row>
    <row r="98" spans="1:17" ht="12.75">
      <c r="A98" s="9" t="s">
        <v>76</v>
      </c>
      <c r="B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8" ht="12.75">
      <c r="A99" s="9"/>
      <c r="B99" s="11" t="s">
        <v>117</v>
      </c>
      <c r="C99" s="7" t="s">
        <v>44</v>
      </c>
      <c r="D99" s="9" t="s">
        <v>95</v>
      </c>
      <c r="E99" s="1">
        <v>1</v>
      </c>
      <c r="F99" s="1"/>
      <c r="G99" s="1"/>
      <c r="H99" s="1">
        <v>1</v>
      </c>
      <c r="I99" s="1">
        <v>2</v>
      </c>
      <c r="J99" s="1">
        <v>2</v>
      </c>
      <c r="K99" s="1">
        <v>2</v>
      </c>
      <c r="L99" s="1">
        <v>2</v>
      </c>
      <c r="M99" s="1">
        <v>2</v>
      </c>
      <c r="N99" s="1">
        <v>2</v>
      </c>
      <c r="O99" s="1"/>
      <c r="P99" s="1"/>
      <c r="Q99" s="1">
        <f t="shared" si="7"/>
        <v>14</v>
      </c>
      <c r="R99" s="1">
        <f>AVERAGE(E99:P99)</f>
        <v>1.75</v>
      </c>
    </row>
    <row r="100" spans="1:18" ht="12.75">
      <c r="A100" s="9"/>
      <c r="B100" s="9"/>
      <c r="D100" s="7" t="s">
        <v>48</v>
      </c>
      <c r="E100" s="1">
        <v>171</v>
      </c>
      <c r="F100" s="1"/>
      <c r="G100" s="1"/>
      <c r="H100" s="1">
        <v>228</v>
      </c>
      <c r="I100" s="1">
        <v>342</v>
      </c>
      <c r="J100" s="1">
        <v>342</v>
      </c>
      <c r="K100" s="1">
        <v>342</v>
      </c>
      <c r="L100" s="1">
        <v>342</v>
      </c>
      <c r="M100" s="1">
        <v>342</v>
      </c>
      <c r="N100" s="1">
        <v>274</v>
      </c>
      <c r="O100" s="1"/>
      <c r="P100" s="1"/>
      <c r="Q100" s="1">
        <f t="shared" si="7"/>
        <v>2383</v>
      </c>
      <c r="R100" s="1">
        <f>AVERAGE(E100:P100)</f>
        <v>297.875</v>
      </c>
    </row>
    <row r="101" spans="1:17" ht="12.75">
      <c r="A101" s="9" t="s">
        <v>77</v>
      </c>
      <c r="B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8" ht="12.75">
      <c r="A102" s="9"/>
      <c r="B102" s="11" t="s">
        <v>117</v>
      </c>
      <c r="C102" s="7" t="s">
        <v>27</v>
      </c>
      <c r="D102" s="9" t="s">
        <v>95</v>
      </c>
      <c r="E102" s="1">
        <v>1097</v>
      </c>
      <c r="F102" s="1">
        <v>1091</v>
      </c>
      <c r="G102" s="1">
        <v>1087</v>
      </c>
      <c r="H102" s="1">
        <v>1012</v>
      </c>
      <c r="I102" s="1">
        <v>1079</v>
      </c>
      <c r="J102" s="1">
        <v>1076</v>
      </c>
      <c r="K102" s="1">
        <v>1077</v>
      </c>
      <c r="L102" s="1">
        <v>1076</v>
      </c>
      <c r="M102" s="1">
        <v>1074</v>
      </c>
      <c r="N102" s="1">
        <v>1073</v>
      </c>
      <c r="O102" s="1">
        <v>1065</v>
      </c>
      <c r="P102" s="1">
        <v>1058</v>
      </c>
      <c r="Q102" s="1">
        <f>SUM(E102:P102)</f>
        <v>12865</v>
      </c>
      <c r="R102" s="1">
        <f>AVERAGE(E102:P102)</f>
        <v>1072.0833333333333</v>
      </c>
    </row>
    <row r="103" spans="1:18" ht="12.75">
      <c r="A103" s="9"/>
      <c r="B103" s="11"/>
      <c r="D103" s="7" t="s">
        <v>48</v>
      </c>
      <c r="E103" s="1">
        <v>202365</v>
      </c>
      <c r="F103" s="1">
        <v>201840</v>
      </c>
      <c r="G103" s="1">
        <v>215480</v>
      </c>
      <c r="H103" s="1">
        <v>187135</v>
      </c>
      <c r="I103" s="1">
        <v>200774</v>
      </c>
      <c r="J103" s="1">
        <v>198474</v>
      </c>
      <c r="K103" s="1">
        <v>198598</v>
      </c>
      <c r="L103" s="1">
        <v>198637</v>
      </c>
      <c r="M103" s="1">
        <v>198486</v>
      </c>
      <c r="N103" s="1">
        <v>198123</v>
      </c>
      <c r="O103" s="1">
        <v>197366</v>
      </c>
      <c r="P103" s="1">
        <v>196733</v>
      </c>
      <c r="Q103" s="1">
        <f>SUM(E103:P103)</f>
        <v>2394011</v>
      </c>
      <c r="R103" s="1">
        <f>AVERAGE(E103:P103)</f>
        <v>199500.91666666666</v>
      </c>
    </row>
    <row r="104" spans="1:17" ht="12.75">
      <c r="A104" s="9" t="s">
        <v>78</v>
      </c>
      <c r="B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8" ht="12.75">
      <c r="A105" s="9"/>
      <c r="B105" s="11" t="s">
        <v>117</v>
      </c>
      <c r="C105" s="7" t="s">
        <v>28</v>
      </c>
      <c r="D105" s="9" t="s">
        <v>95</v>
      </c>
      <c r="E105" s="1">
        <v>1</v>
      </c>
      <c r="F105" s="1">
        <v>1</v>
      </c>
      <c r="G105" s="1">
        <v>1</v>
      </c>
      <c r="H105" s="1">
        <v>1</v>
      </c>
      <c r="I105" s="1">
        <v>2</v>
      </c>
      <c r="J105" s="1">
        <v>2</v>
      </c>
      <c r="K105" s="1">
        <v>3</v>
      </c>
      <c r="L105" s="1">
        <v>3</v>
      </c>
      <c r="M105" s="1">
        <v>3</v>
      </c>
      <c r="N105" s="1">
        <v>3</v>
      </c>
      <c r="O105" s="1">
        <v>3</v>
      </c>
      <c r="P105" s="1">
        <v>3</v>
      </c>
      <c r="Q105" s="1">
        <f t="shared" si="7"/>
        <v>26</v>
      </c>
      <c r="R105" s="1">
        <f>AVERAGE(E105:P105)</f>
        <v>2.1666666666666665</v>
      </c>
    </row>
    <row r="106" spans="1:18" ht="12.75">
      <c r="A106" s="11"/>
      <c r="D106" s="7" t="s">
        <v>48</v>
      </c>
      <c r="E106" s="1">
        <v>45</v>
      </c>
      <c r="F106" s="1">
        <v>45</v>
      </c>
      <c r="G106" s="1">
        <v>45</v>
      </c>
      <c r="H106" s="1">
        <v>45</v>
      </c>
      <c r="I106" s="1">
        <v>156</v>
      </c>
      <c r="J106" s="1">
        <v>180</v>
      </c>
      <c r="K106" s="1">
        <v>209</v>
      </c>
      <c r="L106" s="1">
        <v>225</v>
      </c>
      <c r="M106" s="1">
        <v>225</v>
      </c>
      <c r="N106" s="1">
        <v>225</v>
      </c>
      <c r="O106" s="1">
        <v>213</v>
      </c>
      <c r="P106" s="1">
        <v>225</v>
      </c>
      <c r="Q106" s="1">
        <f t="shared" si="7"/>
        <v>1838</v>
      </c>
      <c r="R106" s="1">
        <f>AVERAGE(E106:P106)</f>
        <v>153.16666666666666</v>
      </c>
    </row>
    <row r="107" spans="1:17" ht="12.75">
      <c r="A107" s="9" t="s">
        <v>79</v>
      </c>
      <c r="B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8" ht="12.75">
      <c r="A108" s="9"/>
      <c r="B108" s="11" t="s">
        <v>117</v>
      </c>
      <c r="C108" s="7" t="s">
        <v>29</v>
      </c>
      <c r="D108" s="9" t="s">
        <v>95</v>
      </c>
      <c r="E108" s="1">
        <v>103</v>
      </c>
      <c r="F108" s="1">
        <v>104</v>
      </c>
      <c r="G108" s="1">
        <v>103</v>
      </c>
      <c r="H108" s="1">
        <v>96</v>
      </c>
      <c r="I108" s="1">
        <v>100</v>
      </c>
      <c r="J108" s="1">
        <v>99</v>
      </c>
      <c r="K108" s="1">
        <v>99</v>
      </c>
      <c r="L108" s="1">
        <v>99</v>
      </c>
      <c r="M108" s="1">
        <v>97</v>
      </c>
      <c r="N108" s="1">
        <v>97</v>
      </c>
      <c r="O108" s="1">
        <v>97</v>
      </c>
      <c r="P108" s="1">
        <v>97</v>
      </c>
      <c r="Q108" s="1">
        <f t="shared" si="7"/>
        <v>1191</v>
      </c>
      <c r="R108" s="1">
        <f>AVERAGE(E108:P108)</f>
        <v>99.25</v>
      </c>
    </row>
    <row r="109" spans="2:18" ht="12.75">
      <c r="B109" s="11"/>
      <c r="D109" s="7" t="s">
        <v>48</v>
      </c>
      <c r="E109" s="1">
        <v>12080</v>
      </c>
      <c r="F109" s="1">
        <v>12080</v>
      </c>
      <c r="G109" s="1">
        <v>12480</v>
      </c>
      <c r="H109" s="1">
        <v>11120</v>
      </c>
      <c r="I109" s="1">
        <v>11440</v>
      </c>
      <c r="J109" s="1">
        <v>10880</v>
      </c>
      <c r="K109" s="1">
        <v>10880</v>
      </c>
      <c r="L109" s="1">
        <v>10920</v>
      </c>
      <c r="M109" s="1">
        <v>10733</v>
      </c>
      <c r="N109" s="1">
        <v>10720</v>
      </c>
      <c r="O109" s="1">
        <v>10720</v>
      </c>
      <c r="P109" s="1">
        <v>10669</v>
      </c>
      <c r="Q109" s="1">
        <f t="shared" si="7"/>
        <v>134722</v>
      </c>
      <c r="R109" s="1">
        <f>AVERAGE(E109:P109)</f>
        <v>11226.833333333334</v>
      </c>
    </row>
    <row r="110" spans="1:17" ht="12.75">
      <c r="A110" s="9" t="s">
        <v>80</v>
      </c>
      <c r="B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8" ht="12.75">
      <c r="A111" s="9"/>
      <c r="B111" s="11" t="s">
        <v>117</v>
      </c>
      <c r="C111" s="7" t="s">
        <v>30</v>
      </c>
      <c r="D111" s="9" t="s">
        <v>95</v>
      </c>
      <c r="E111" s="1">
        <v>1</v>
      </c>
      <c r="F111" s="1">
        <v>1</v>
      </c>
      <c r="G111" s="1">
        <v>1</v>
      </c>
      <c r="H111" s="1">
        <v>2</v>
      </c>
      <c r="I111" s="1">
        <v>2</v>
      </c>
      <c r="J111" s="1">
        <v>2</v>
      </c>
      <c r="K111" s="1">
        <v>2</v>
      </c>
      <c r="L111" s="1">
        <v>2</v>
      </c>
      <c r="M111" s="1">
        <v>2</v>
      </c>
      <c r="N111" s="1">
        <v>2</v>
      </c>
      <c r="O111" s="1">
        <v>1</v>
      </c>
      <c r="P111" s="1">
        <v>1</v>
      </c>
      <c r="Q111" s="1">
        <f t="shared" si="7"/>
        <v>19</v>
      </c>
      <c r="R111" s="1">
        <f>AVERAGE(E111:P111)</f>
        <v>1.5833333333333333</v>
      </c>
    </row>
    <row r="112" spans="1:18" ht="12.75">
      <c r="A112" s="11"/>
      <c r="B112" s="9"/>
      <c r="D112" s="7" t="s">
        <v>48</v>
      </c>
      <c r="E112" s="1">
        <v>80</v>
      </c>
      <c r="F112" s="1">
        <v>80</v>
      </c>
      <c r="G112" s="1">
        <v>80</v>
      </c>
      <c r="H112" s="1">
        <v>125</v>
      </c>
      <c r="I112" s="1">
        <v>160</v>
      </c>
      <c r="J112" s="1">
        <v>160</v>
      </c>
      <c r="K112" s="1">
        <v>160</v>
      </c>
      <c r="L112" s="1">
        <v>160</v>
      </c>
      <c r="M112" s="1">
        <v>160</v>
      </c>
      <c r="N112" s="1">
        <v>160</v>
      </c>
      <c r="O112" s="1">
        <v>80</v>
      </c>
      <c r="P112" s="1">
        <v>80</v>
      </c>
      <c r="Q112" s="1">
        <f t="shared" si="7"/>
        <v>1485</v>
      </c>
      <c r="R112" s="1">
        <f>AVERAGE(E112:P112)</f>
        <v>123.75</v>
      </c>
    </row>
    <row r="113" spans="1:17" ht="12.75">
      <c r="A113" s="9" t="s">
        <v>81</v>
      </c>
      <c r="B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8" ht="12.75">
      <c r="A114" s="9"/>
      <c r="B114" s="11" t="s">
        <v>117</v>
      </c>
      <c r="C114" s="7" t="s">
        <v>31</v>
      </c>
      <c r="D114" s="9" t="s">
        <v>95</v>
      </c>
      <c r="E114" s="1">
        <v>21</v>
      </c>
      <c r="F114" s="1">
        <v>22</v>
      </c>
      <c r="G114" s="1">
        <v>22</v>
      </c>
      <c r="H114" s="1">
        <v>20</v>
      </c>
      <c r="I114" s="1">
        <v>20</v>
      </c>
      <c r="J114" s="1">
        <v>17</v>
      </c>
      <c r="K114" s="1">
        <v>18</v>
      </c>
      <c r="L114" s="1">
        <v>18</v>
      </c>
      <c r="M114" s="1">
        <v>18</v>
      </c>
      <c r="N114" s="1">
        <v>18</v>
      </c>
      <c r="O114" s="1">
        <v>18</v>
      </c>
      <c r="P114" s="1">
        <v>18</v>
      </c>
      <c r="Q114" s="1">
        <f>SUM(E114:P114)</f>
        <v>230</v>
      </c>
      <c r="R114" s="1">
        <f>AVERAGE(E114:P114)</f>
        <v>19.166666666666668</v>
      </c>
    </row>
    <row r="115" spans="1:18" ht="12.75">
      <c r="A115" s="9"/>
      <c r="B115" s="9"/>
      <c r="D115" s="7" t="s">
        <v>48</v>
      </c>
      <c r="E115" s="1">
        <v>10185</v>
      </c>
      <c r="F115" s="1">
        <v>10861</v>
      </c>
      <c r="G115" s="1">
        <v>10605</v>
      </c>
      <c r="H115" s="1">
        <v>10080</v>
      </c>
      <c r="I115" s="1">
        <v>10080</v>
      </c>
      <c r="J115" s="1">
        <v>8400</v>
      </c>
      <c r="K115" s="1">
        <v>8632</v>
      </c>
      <c r="L115" s="1">
        <v>8505</v>
      </c>
      <c r="M115" s="1">
        <v>8526</v>
      </c>
      <c r="N115" s="1">
        <v>8505</v>
      </c>
      <c r="O115" s="1">
        <v>8505</v>
      </c>
      <c r="P115" s="1">
        <v>8505</v>
      </c>
      <c r="Q115" s="1">
        <f>SUM(E115:P115)</f>
        <v>111389</v>
      </c>
      <c r="R115" s="1">
        <f>AVERAGE(E115:P115)</f>
        <v>9282.416666666666</v>
      </c>
    </row>
    <row r="116" spans="1:17" ht="12.75">
      <c r="A116" s="9" t="s">
        <v>82</v>
      </c>
      <c r="B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8" ht="12.75">
      <c r="B117" s="11" t="s">
        <v>117</v>
      </c>
      <c r="C117" s="7" t="s">
        <v>32</v>
      </c>
      <c r="D117" s="9" t="s">
        <v>95</v>
      </c>
      <c r="E117" s="1">
        <v>1</v>
      </c>
      <c r="F117" s="1">
        <v>1</v>
      </c>
      <c r="G117" s="1">
        <v>1</v>
      </c>
      <c r="H117" s="1"/>
      <c r="I117" s="1"/>
      <c r="J117" s="1"/>
      <c r="K117" s="1"/>
      <c r="L117" s="1"/>
      <c r="M117" s="1"/>
      <c r="N117" s="1"/>
      <c r="O117" s="1"/>
      <c r="P117" s="1"/>
      <c r="Q117" s="1">
        <f t="shared" si="7"/>
        <v>3</v>
      </c>
      <c r="R117" s="1">
        <f>AVERAGE(E117:P117)</f>
        <v>1</v>
      </c>
    </row>
    <row r="118" spans="1:18" ht="12.75">
      <c r="A118" s="9"/>
      <c r="D118" s="7" t="s">
        <v>48</v>
      </c>
      <c r="E118" s="1">
        <v>105</v>
      </c>
      <c r="F118" s="1">
        <v>105</v>
      </c>
      <c r="G118" s="1">
        <v>105</v>
      </c>
      <c r="H118" s="1"/>
      <c r="I118" s="1"/>
      <c r="J118" s="1"/>
      <c r="K118" s="1"/>
      <c r="L118" s="1"/>
      <c r="M118" s="1"/>
      <c r="N118" s="1"/>
      <c r="O118" s="1"/>
      <c r="P118" s="1"/>
      <c r="Q118" s="1">
        <f t="shared" si="7"/>
        <v>315</v>
      </c>
      <c r="R118" s="1">
        <f>AVERAGE(E118:P118)</f>
        <v>105</v>
      </c>
    </row>
    <row r="119" spans="1:17" ht="12.75">
      <c r="A119" s="9" t="s">
        <v>83</v>
      </c>
      <c r="B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8" ht="12.75">
      <c r="A120" s="9"/>
      <c r="B120" s="11" t="s">
        <v>117</v>
      </c>
      <c r="C120" s="7" t="s">
        <v>33</v>
      </c>
      <c r="D120" s="9" t="s">
        <v>95</v>
      </c>
      <c r="E120" s="1">
        <v>229</v>
      </c>
      <c r="F120" s="1">
        <v>227</v>
      </c>
      <c r="G120" s="1">
        <v>222</v>
      </c>
      <c r="H120" s="1">
        <v>214</v>
      </c>
      <c r="I120" s="1">
        <v>222</v>
      </c>
      <c r="J120" s="1">
        <v>214</v>
      </c>
      <c r="K120" s="1">
        <v>216</v>
      </c>
      <c r="L120" s="1">
        <v>215</v>
      </c>
      <c r="M120" s="1">
        <v>217</v>
      </c>
      <c r="N120" s="1">
        <v>215</v>
      </c>
      <c r="O120" s="1">
        <v>216</v>
      </c>
      <c r="P120" s="1">
        <v>216</v>
      </c>
      <c r="Q120" s="1">
        <f t="shared" si="7"/>
        <v>2623</v>
      </c>
      <c r="R120" s="1">
        <f>AVERAGE(E120:P120)</f>
        <v>218.58333333333334</v>
      </c>
    </row>
    <row r="121" spans="4:18" ht="12.75">
      <c r="D121" s="7" t="s">
        <v>48</v>
      </c>
      <c r="E121" s="1">
        <v>57024</v>
      </c>
      <c r="F121" s="1">
        <v>57035</v>
      </c>
      <c r="G121" s="1">
        <v>58049</v>
      </c>
      <c r="H121" s="1">
        <v>53478</v>
      </c>
      <c r="I121" s="1">
        <v>55333</v>
      </c>
      <c r="J121" s="1">
        <v>53301</v>
      </c>
      <c r="K121" s="1">
        <v>54971</v>
      </c>
      <c r="L121" s="1">
        <v>53383</v>
      </c>
      <c r="M121" s="1">
        <v>54597</v>
      </c>
      <c r="N121" s="1">
        <v>53574</v>
      </c>
      <c r="O121" s="1">
        <v>53919</v>
      </c>
      <c r="P121" s="1">
        <v>53607</v>
      </c>
      <c r="Q121" s="1">
        <f t="shared" si="7"/>
        <v>658271</v>
      </c>
      <c r="R121" s="1">
        <f>AVERAGE(E121:P121)</f>
        <v>54855.916666666664</v>
      </c>
    </row>
    <row r="122" spans="1:17" ht="12.75">
      <c r="A122" s="9" t="s">
        <v>84</v>
      </c>
      <c r="B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8" ht="12.75">
      <c r="B123" s="11" t="s">
        <v>117</v>
      </c>
      <c r="C123" s="7" t="s">
        <v>34</v>
      </c>
      <c r="D123" s="9" t="s">
        <v>95</v>
      </c>
      <c r="E123" s="1">
        <v>2</v>
      </c>
      <c r="F123" s="1"/>
      <c r="G123" s="1">
        <v>1</v>
      </c>
      <c r="H123" s="1">
        <v>2</v>
      </c>
      <c r="I123" s="1">
        <v>3</v>
      </c>
      <c r="J123" s="1">
        <v>4</v>
      </c>
      <c r="K123" s="1">
        <v>4</v>
      </c>
      <c r="L123" s="1">
        <v>6</v>
      </c>
      <c r="M123" s="1">
        <v>6</v>
      </c>
      <c r="N123" s="1">
        <v>5</v>
      </c>
      <c r="O123" s="1">
        <v>1</v>
      </c>
      <c r="P123" s="1">
        <v>1</v>
      </c>
      <c r="Q123" s="1">
        <f t="shared" si="7"/>
        <v>35</v>
      </c>
      <c r="R123" s="1">
        <f>AVERAGE(E123:P123)</f>
        <v>3.1818181818181817</v>
      </c>
    </row>
    <row r="124" spans="2:18" ht="12.75">
      <c r="B124" s="9"/>
      <c r="D124" s="7" t="s">
        <v>48</v>
      </c>
      <c r="E124" s="1">
        <v>334</v>
      </c>
      <c r="F124" s="1"/>
      <c r="G124" s="1">
        <v>167</v>
      </c>
      <c r="H124" s="1">
        <v>390</v>
      </c>
      <c r="I124" s="1">
        <v>501</v>
      </c>
      <c r="J124" s="1">
        <v>751</v>
      </c>
      <c r="K124" s="1">
        <v>668</v>
      </c>
      <c r="L124" s="1">
        <v>952</v>
      </c>
      <c r="M124" s="1">
        <v>1002</v>
      </c>
      <c r="N124" s="1">
        <v>741</v>
      </c>
      <c r="O124" s="1">
        <v>167</v>
      </c>
      <c r="P124" s="1">
        <v>167</v>
      </c>
      <c r="Q124" s="1">
        <f t="shared" si="7"/>
        <v>5840</v>
      </c>
      <c r="R124" s="1">
        <f>AVERAGE(E124:P124)</f>
        <v>530.9090909090909</v>
      </c>
    </row>
    <row r="125" spans="1:17" ht="12.75">
      <c r="A125" s="9" t="s">
        <v>85</v>
      </c>
      <c r="B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8" ht="12.75">
      <c r="B126" s="11" t="s">
        <v>117</v>
      </c>
      <c r="C126" s="7" t="s">
        <v>35</v>
      </c>
      <c r="D126" s="9" t="s">
        <v>95</v>
      </c>
      <c r="E126" s="1">
        <v>8</v>
      </c>
      <c r="F126" s="1">
        <v>8</v>
      </c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>
        <v>8</v>
      </c>
      <c r="N126" s="1">
        <v>8</v>
      </c>
      <c r="O126" s="1">
        <v>8</v>
      </c>
      <c r="P126" s="1">
        <v>8</v>
      </c>
      <c r="Q126" s="1">
        <f t="shared" si="7"/>
        <v>96</v>
      </c>
      <c r="R126" s="1">
        <f>AVERAGE(E126:P126)</f>
        <v>8</v>
      </c>
    </row>
    <row r="127" spans="1:18" ht="12.75">
      <c r="A127" s="9"/>
      <c r="D127" s="7" t="s">
        <v>48</v>
      </c>
      <c r="E127" s="1">
        <v>6030</v>
      </c>
      <c r="F127" s="1">
        <v>6030</v>
      </c>
      <c r="G127" s="1">
        <v>6030</v>
      </c>
      <c r="H127" s="1">
        <v>6030</v>
      </c>
      <c r="I127" s="1">
        <v>6030</v>
      </c>
      <c r="J127" s="1">
        <v>6030</v>
      </c>
      <c r="K127" s="1">
        <v>6030</v>
      </c>
      <c r="L127" s="1">
        <v>6030</v>
      </c>
      <c r="M127" s="1">
        <v>6030</v>
      </c>
      <c r="N127" s="1">
        <v>6030</v>
      </c>
      <c r="O127" s="1">
        <v>6030</v>
      </c>
      <c r="P127" s="1">
        <v>6030</v>
      </c>
      <c r="Q127" s="1">
        <f t="shared" si="7"/>
        <v>72360</v>
      </c>
      <c r="R127" s="1">
        <f>AVERAGE(E127:P127)</f>
        <v>6030</v>
      </c>
    </row>
    <row r="128" spans="1:17" ht="12.75">
      <c r="A128" s="9" t="s">
        <v>86</v>
      </c>
      <c r="B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8" ht="12.75">
      <c r="B129" s="11" t="s">
        <v>117</v>
      </c>
      <c r="C129" s="7" t="s">
        <v>36</v>
      </c>
      <c r="D129" s="9" t="s">
        <v>95</v>
      </c>
      <c r="E129" s="1">
        <v>16</v>
      </c>
      <c r="F129" s="1">
        <v>16</v>
      </c>
      <c r="G129" s="1">
        <v>16</v>
      </c>
      <c r="H129" s="1">
        <v>16</v>
      </c>
      <c r="I129" s="1">
        <v>16</v>
      </c>
      <c r="J129" s="1">
        <v>16</v>
      </c>
      <c r="K129" s="1">
        <v>16</v>
      </c>
      <c r="L129" s="1">
        <v>16</v>
      </c>
      <c r="M129" s="1">
        <v>16</v>
      </c>
      <c r="N129" s="1">
        <v>16</v>
      </c>
      <c r="O129" s="1">
        <v>16</v>
      </c>
      <c r="P129" s="1">
        <v>16</v>
      </c>
      <c r="Q129" s="1">
        <f t="shared" si="7"/>
        <v>192</v>
      </c>
      <c r="R129" s="1">
        <f>AVERAGE(E129:P129)</f>
        <v>16</v>
      </c>
    </row>
    <row r="130" spans="4:18" ht="12.75">
      <c r="D130" s="7" t="s">
        <v>48</v>
      </c>
      <c r="E130" s="1">
        <v>3300</v>
      </c>
      <c r="F130" s="1">
        <v>3300</v>
      </c>
      <c r="G130" s="1">
        <v>3300</v>
      </c>
      <c r="H130" s="1">
        <v>3256</v>
      </c>
      <c r="I130" s="1">
        <v>3256</v>
      </c>
      <c r="J130" s="1">
        <v>3256</v>
      </c>
      <c r="K130" s="1">
        <v>3256</v>
      </c>
      <c r="L130" s="1">
        <v>3256</v>
      </c>
      <c r="M130" s="1">
        <v>3256</v>
      </c>
      <c r="N130" s="1">
        <v>3256</v>
      </c>
      <c r="O130" s="1">
        <v>3256</v>
      </c>
      <c r="P130" s="1">
        <v>3256</v>
      </c>
      <c r="Q130" s="1">
        <f t="shared" si="7"/>
        <v>39204</v>
      </c>
      <c r="R130" s="1">
        <f>AVERAGE(E130:P130)</f>
        <v>3267</v>
      </c>
    </row>
    <row r="131" spans="1:17" ht="12.75">
      <c r="A131" s="9" t="s">
        <v>87</v>
      </c>
      <c r="B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8" ht="12.75">
      <c r="B132" s="11" t="s">
        <v>117</v>
      </c>
      <c r="C132" s="7" t="s">
        <v>37</v>
      </c>
      <c r="D132" s="9" t="s">
        <v>95</v>
      </c>
      <c r="E132" s="1">
        <v>4</v>
      </c>
      <c r="F132" s="1">
        <v>4</v>
      </c>
      <c r="G132" s="1">
        <v>4</v>
      </c>
      <c r="H132" s="1">
        <v>4</v>
      </c>
      <c r="I132" s="1">
        <v>4</v>
      </c>
      <c r="J132" s="1">
        <v>4</v>
      </c>
      <c r="K132" s="1">
        <v>4</v>
      </c>
      <c r="L132" s="1">
        <v>4</v>
      </c>
      <c r="M132" s="1">
        <v>4</v>
      </c>
      <c r="N132" s="1">
        <v>4</v>
      </c>
      <c r="O132" s="1">
        <v>4</v>
      </c>
      <c r="P132" s="1">
        <v>4</v>
      </c>
      <c r="Q132" s="1">
        <f t="shared" si="7"/>
        <v>48</v>
      </c>
      <c r="R132" s="1">
        <f>AVERAGE(E132:P132)</f>
        <v>4</v>
      </c>
    </row>
    <row r="133" spans="4:18" ht="12.75">
      <c r="D133" s="7" t="s">
        <v>48</v>
      </c>
      <c r="E133" s="1">
        <v>400</v>
      </c>
      <c r="F133" s="1">
        <v>400</v>
      </c>
      <c r="G133" s="1">
        <v>400</v>
      </c>
      <c r="H133" s="1">
        <v>400</v>
      </c>
      <c r="I133" s="1">
        <v>400</v>
      </c>
      <c r="J133" s="1">
        <v>400</v>
      </c>
      <c r="K133" s="1">
        <v>400</v>
      </c>
      <c r="L133" s="1">
        <v>400</v>
      </c>
      <c r="M133" s="1">
        <v>400</v>
      </c>
      <c r="N133" s="1">
        <v>400</v>
      </c>
      <c r="O133" s="1">
        <v>400</v>
      </c>
      <c r="P133" s="1">
        <v>400</v>
      </c>
      <c r="Q133" s="1">
        <f t="shared" si="7"/>
        <v>4800</v>
      </c>
      <c r="R133" s="1">
        <f>AVERAGE(E133:P133)</f>
        <v>400</v>
      </c>
    </row>
    <row r="134" spans="1:17" ht="12.75">
      <c r="A134" s="9" t="s">
        <v>88</v>
      </c>
      <c r="B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8" ht="12.75">
      <c r="B135" s="11" t="s">
        <v>117</v>
      </c>
      <c r="C135" s="7" t="s">
        <v>38</v>
      </c>
      <c r="D135" s="9" t="s">
        <v>95</v>
      </c>
      <c r="E135" s="1">
        <v>1</v>
      </c>
      <c r="F135" s="1">
        <v>1</v>
      </c>
      <c r="G135" s="1">
        <v>1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f t="shared" si="7"/>
        <v>12</v>
      </c>
      <c r="R135" s="1">
        <f>AVERAGE(E135:P135)</f>
        <v>1</v>
      </c>
    </row>
    <row r="136" spans="4:18" ht="12.75">
      <c r="D136" s="7" t="s">
        <v>48</v>
      </c>
      <c r="E136" s="1">
        <v>535</v>
      </c>
      <c r="F136" s="1">
        <v>535</v>
      </c>
      <c r="G136" s="1">
        <v>535</v>
      </c>
      <c r="H136" s="1">
        <v>535</v>
      </c>
      <c r="I136" s="1">
        <v>535</v>
      </c>
      <c r="J136" s="1">
        <v>535</v>
      </c>
      <c r="K136" s="1">
        <v>535</v>
      </c>
      <c r="L136" s="1">
        <v>535</v>
      </c>
      <c r="M136" s="1">
        <v>535</v>
      </c>
      <c r="N136" s="1">
        <v>535</v>
      </c>
      <c r="O136" s="1">
        <v>535</v>
      </c>
      <c r="P136" s="1">
        <v>535</v>
      </c>
      <c r="Q136" s="1">
        <f t="shared" si="7"/>
        <v>6420</v>
      </c>
      <c r="R136" s="1">
        <f>AVERAGE(E136:P136)</f>
        <v>535</v>
      </c>
    </row>
    <row r="137" spans="1:17" ht="12.75">
      <c r="A137" s="9" t="s">
        <v>89</v>
      </c>
      <c r="B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8" ht="12.75">
      <c r="B138" s="11" t="s">
        <v>117</v>
      </c>
      <c r="C138" s="7" t="s">
        <v>39</v>
      </c>
      <c r="D138" s="9" t="s">
        <v>95</v>
      </c>
      <c r="E138" s="1">
        <v>2</v>
      </c>
      <c r="F138" s="1">
        <v>2</v>
      </c>
      <c r="G138" s="1">
        <v>2</v>
      </c>
      <c r="H138" s="1">
        <v>2</v>
      </c>
      <c r="I138" s="1">
        <v>2</v>
      </c>
      <c r="J138" s="1">
        <v>2</v>
      </c>
      <c r="K138" s="1">
        <v>2</v>
      </c>
      <c r="L138" s="1">
        <v>2</v>
      </c>
      <c r="M138" s="1">
        <v>2</v>
      </c>
      <c r="N138" s="1">
        <v>2</v>
      </c>
      <c r="O138" s="1">
        <v>2</v>
      </c>
      <c r="P138" s="1">
        <v>2</v>
      </c>
      <c r="Q138" s="1">
        <f t="shared" si="7"/>
        <v>24</v>
      </c>
      <c r="R138" s="1">
        <f>AVERAGE(E138:P138)</f>
        <v>2</v>
      </c>
    </row>
    <row r="139" spans="4:18" ht="12.75">
      <c r="D139" s="7" t="s">
        <v>48</v>
      </c>
      <c r="E139" s="1">
        <v>89462</v>
      </c>
      <c r="F139" s="1">
        <v>89462</v>
      </c>
      <c r="G139" s="1">
        <v>89462</v>
      </c>
      <c r="H139" s="1">
        <v>89462</v>
      </c>
      <c r="I139" s="1">
        <v>89462</v>
      </c>
      <c r="J139" s="1">
        <v>89462</v>
      </c>
      <c r="K139" s="1">
        <v>89462</v>
      </c>
      <c r="L139" s="1">
        <v>89462</v>
      </c>
      <c r="M139" s="1">
        <v>89462</v>
      </c>
      <c r="N139" s="1">
        <v>89462</v>
      </c>
      <c r="O139" s="1">
        <v>89462</v>
      </c>
      <c r="P139" s="1">
        <v>89462</v>
      </c>
      <c r="Q139" s="1">
        <f t="shared" si="7"/>
        <v>1073544</v>
      </c>
      <c r="R139" s="1">
        <f>AVERAGE(E139:P139)</f>
        <v>89462</v>
      </c>
    </row>
    <row r="140" spans="1:17" ht="12.75">
      <c r="A140" s="9" t="s">
        <v>90</v>
      </c>
      <c r="B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8" ht="12.75">
      <c r="B141" s="11" t="s">
        <v>117</v>
      </c>
      <c r="C141" s="7" t="s">
        <v>40</v>
      </c>
      <c r="D141" s="9" t="s">
        <v>95</v>
      </c>
      <c r="E141" s="1">
        <v>3</v>
      </c>
      <c r="F141" s="1">
        <v>3</v>
      </c>
      <c r="G141" s="1">
        <v>3</v>
      </c>
      <c r="H141" s="1">
        <v>3</v>
      </c>
      <c r="I141" s="1">
        <v>3</v>
      </c>
      <c r="J141" s="1">
        <v>3</v>
      </c>
      <c r="K141" s="1">
        <v>3</v>
      </c>
      <c r="L141" s="1">
        <v>3</v>
      </c>
      <c r="M141" s="1">
        <v>3</v>
      </c>
      <c r="N141" s="1">
        <v>3</v>
      </c>
      <c r="O141" s="1">
        <v>3</v>
      </c>
      <c r="P141" s="1">
        <v>3</v>
      </c>
      <c r="Q141" s="1">
        <f t="shared" si="7"/>
        <v>36</v>
      </c>
      <c r="R141" s="1">
        <f>AVERAGE(E141:P141)</f>
        <v>3</v>
      </c>
    </row>
    <row r="142" spans="4:18" ht="12.75">
      <c r="D142" s="7" t="s">
        <v>48</v>
      </c>
      <c r="E142" s="1">
        <v>10620</v>
      </c>
      <c r="F142" s="1">
        <v>10620</v>
      </c>
      <c r="G142" s="1">
        <v>10620</v>
      </c>
      <c r="H142" s="1">
        <v>10620</v>
      </c>
      <c r="I142" s="1">
        <v>10620</v>
      </c>
      <c r="J142" s="1">
        <v>10620</v>
      </c>
      <c r="K142" s="1">
        <v>10620</v>
      </c>
      <c r="L142" s="1">
        <v>10620</v>
      </c>
      <c r="M142" s="1">
        <v>10620</v>
      </c>
      <c r="N142" s="1">
        <v>10620</v>
      </c>
      <c r="O142" s="1">
        <v>10620</v>
      </c>
      <c r="P142" s="1">
        <v>10620</v>
      </c>
      <c r="Q142" s="1">
        <f t="shared" si="7"/>
        <v>127440</v>
      </c>
      <c r="R142" s="1">
        <f>AVERAGE(E142:P142)</f>
        <v>10620</v>
      </c>
    </row>
    <row r="143" spans="1:17" ht="12.75">
      <c r="A143" s="9" t="s">
        <v>91</v>
      </c>
      <c r="B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8" ht="12.75">
      <c r="B144" s="11" t="s">
        <v>117</v>
      </c>
      <c r="C144" s="7" t="s">
        <v>41</v>
      </c>
      <c r="D144" s="9" t="s">
        <v>95</v>
      </c>
      <c r="E144" s="1">
        <v>2</v>
      </c>
      <c r="F144" s="1">
        <v>2</v>
      </c>
      <c r="G144" s="1">
        <v>2</v>
      </c>
      <c r="H144" s="1">
        <v>2</v>
      </c>
      <c r="I144" s="1">
        <v>2</v>
      </c>
      <c r="J144" s="1">
        <v>2</v>
      </c>
      <c r="K144" s="1">
        <v>2</v>
      </c>
      <c r="L144" s="1">
        <v>2</v>
      </c>
      <c r="M144" s="1">
        <v>2</v>
      </c>
      <c r="N144" s="1">
        <v>2</v>
      </c>
      <c r="O144" s="1">
        <v>2</v>
      </c>
      <c r="P144" s="1">
        <v>2</v>
      </c>
      <c r="Q144" s="1">
        <f t="shared" si="7"/>
        <v>24</v>
      </c>
      <c r="R144" s="1">
        <f>AVERAGE(E144:P144)</f>
        <v>2</v>
      </c>
    </row>
    <row r="145" spans="4:18" ht="12.75">
      <c r="D145" s="7" t="s">
        <v>48</v>
      </c>
      <c r="E145" s="1">
        <v>15984</v>
      </c>
      <c r="F145" s="1">
        <v>15984</v>
      </c>
      <c r="G145" s="1">
        <v>15984</v>
      </c>
      <c r="H145" s="1">
        <v>15984</v>
      </c>
      <c r="I145" s="1">
        <v>15984</v>
      </c>
      <c r="J145" s="1">
        <v>15984</v>
      </c>
      <c r="K145" s="1">
        <v>15984</v>
      </c>
      <c r="L145" s="1">
        <v>15984</v>
      </c>
      <c r="M145" s="1">
        <v>15984</v>
      </c>
      <c r="N145" s="1">
        <v>15984</v>
      </c>
      <c r="O145" s="1">
        <v>15984</v>
      </c>
      <c r="P145" s="1">
        <v>15984</v>
      </c>
      <c r="Q145" s="1">
        <f t="shared" si="7"/>
        <v>191808</v>
      </c>
      <c r="R145" s="1">
        <f>AVERAGE(E145:P145)</f>
        <v>15984</v>
      </c>
    </row>
    <row r="146" spans="1:17" ht="12.75">
      <c r="A146" s="9" t="s">
        <v>92</v>
      </c>
      <c r="B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8" ht="12.75">
      <c r="B147" s="11" t="s">
        <v>117</v>
      </c>
      <c r="C147" s="7" t="s">
        <v>42</v>
      </c>
      <c r="D147" s="9" t="s">
        <v>95</v>
      </c>
      <c r="E147" s="1">
        <v>2</v>
      </c>
      <c r="F147" s="1">
        <v>2</v>
      </c>
      <c r="G147" s="1">
        <v>2</v>
      </c>
      <c r="H147" s="1">
        <v>2</v>
      </c>
      <c r="I147" s="1">
        <v>2</v>
      </c>
      <c r="J147" s="1">
        <v>2</v>
      </c>
      <c r="K147" s="1">
        <v>2</v>
      </c>
      <c r="L147" s="1">
        <v>2</v>
      </c>
      <c r="M147" s="1">
        <v>2</v>
      </c>
      <c r="N147" s="1">
        <v>2</v>
      </c>
      <c r="O147" s="1">
        <v>2</v>
      </c>
      <c r="P147" s="1">
        <v>2</v>
      </c>
      <c r="Q147" s="1">
        <f t="shared" si="7"/>
        <v>24</v>
      </c>
      <c r="R147" s="1">
        <f>AVERAGE(E147:P147)</f>
        <v>2</v>
      </c>
    </row>
    <row r="148" spans="4:18" ht="12.75">
      <c r="D148" s="7" t="s">
        <v>48</v>
      </c>
      <c r="E148" s="1">
        <v>3591</v>
      </c>
      <c r="F148" s="1">
        <v>3591</v>
      </c>
      <c r="G148" s="1">
        <v>3591</v>
      </c>
      <c r="H148" s="1">
        <v>3591</v>
      </c>
      <c r="I148" s="1">
        <v>3591</v>
      </c>
      <c r="J148" s="1">
        <v>3591</v>
      </c>
      <c r="K148" s="1">
        <v>3591</v>
      </c>
      <c r="L148" s="1">
        <v>3591</v>
      </c>
      <c r="M148" s="1">
        <v>3591</v>
      </c>
      <c r="N148" s="1">
        <v>3591</v>
      </c>
      <c r="O148" s="1">
        <v>3591</v>
      </c>
      <c r="P148" s="1">
        <v>3591</v>
      </c>
      <c r="Q148" s="1">
        <f t="shared" si="7"/>
        <v>43092</v>
      </c>
      <c r="R148" s="1">
        <f>AVERAGE(E148:P148)</f>
        <v>3591</v>
      </c>
    </row>
    <row r="149" spans="1:17" ht="12.75">
      <c r="A149" s="9" t="s">
        <v>93</v>
      </c>
      <c r="B149" s="2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8" ht="12.75">
      <c r="B150" s="11" t="s">
        <v>117</v>
      </c>
      <c r="C150" s="7" t="s">
        <v>43</v>
      </c>
      <c r="D150" s="9" t="s">
        <v>95</v>
      </c>
      <c r="E150" s="1">
        <v>1</v>
      </c>
      <c r="F150" s="1">
        <v>1</v>
      </c>
      <c r="G150" s="1">
        <v>1</v>
      </c>
      <c r="H150" s="1">
        <v>1</v>
      </c>
      <c r="I150" s="1">
        <v>1</v>
      </c>
      <c r="J150" s="1">
        <v>1</v>
      </c>
      <c r="K150" s="1">
        <v>1</v>
      </c>
      <c r="L150" s="1">
        <v>1</v>
      </c>
      <c r="M150" s="1">
        <v>1</v>
      </c>
      <c r="N150" s="1">
        <v>1</v>
      </c>
      <c r="O150" s="1">
        <v>1</v>
      </c>
      <c r="P150" s="1">
        <v>1</v>
      </c>
      <c r="Q150" s="1">
        <f>SUM(E150:P150)</f>
        <v>12</v>
      </c>
      <c r="R150" s="1">
        <f>AVERAGE(E150:P150)</f>
        <v>1</v>
      </c>
    </row>
    <row r="151" spans="2:18" ht="12.75">
      <c r="B151" s="9"/>
      <c r="D151" s="7" t="s">
        <v>48</v>
      </c>
      <c r="E151" s="1">
        <v>668</v>
      </c>
      <c r="F151" s="1">
        <v>668</v>
      </c>
      <c r="G151" s="1">
        <v>668</v>
      </c>
      <c r="H151" s="1">
        <v>668</v>
      </c>
      <c r="I151" s="1">
        <v>668</v>
      </c>
      <c r="J151" s="1">
        <v>668</v>
      </c>
      <c r="K151" s="1">
        <v>668</v>
      </c>
      <c r="L151" s="1">
        <v>668</v>
      </c>
      <c r="M151" s="1">
        <v>668</v>
      </c>
      <c r="N151" s="1">
        <v>668</v>
      </c>
      <c r="O151" s="1">
        <v>668</v>
      </c>
      <c r="P151" s="1">
        <v>668</v>
      </c>
      <c r="Q151" s="1">
        <f>SUM(E151:P151)</f>
        <v>8016</v>
      </c>
      <c r="R151" s="1">
        <f>AVERAGE(E151:P151)</f>
        <v>668</v>
      </c>
    </row>
    <row r="152" spans="2:17" ht="12.75">
      <c r="B152" s="3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8" ht="12.75">
      <c r="A153" s="15" t="s">
        <v>94</v>
      </c>
      <c r="B153" s="42"/>
      <c r="C153" s="16"/>
      <c r="D153" s="15" t="s">
        <v>95</v>
      </c>
      <c r="E153" s="17">
        <f>+E66+E69+E72+E75+E78+E81+E84+E87+E90+E93+E96+E99+E102+E105+E108+E111+E114+E117+E120+E123+E126+E129+E132+E135+E138+E141+E144+E147+E150</f>
        <v>4187</v>
      </c>
      <c r="F153" s="17">
        <f aca="true" t="shared" si="8" ref="F153:P153">+F66+F69+F72+F75+F78+F81+F84+F87+F90+F93+F96+F99+F102+F105+F108+F111+F114+F117+F120+F123+F126+F129+F132+F135+F138+F141+F144+F147+F150</f>
        <v>4199</v>
      </c>
      <c r="G153" s="17">
        <f t="shared" si="8"/>
        <v>4198</v>
      </c>
      <c r="H153" s="17">
        <f t="shared" si="8"/>
        <v>4011</v>
      </c>
      <c r="I153" s="17">
        <f t="shared" si="8"/>
        <v>4209</v>
      </c>
      <c r="J153" s="17">
        <f t="shared" si="8"/>
        <v>4203</v>
      </c>
      <c r="K153" s="17">
        <f t="shared" si="8"/>
        <v>4222</v>
      </c>
      <c r="L153" s="17">
        <f t="shared" si="8"/>
        <v>4223</v>
      </c>
      <c r="M153" s="17">
        <f t="shared" si="8"/>
        <v>4219</v>
      </c>
      <c r="N153" s="17">
        <f t="shared" si="8"/>
        <v>4223</v>
      </c>
      <c r="O153" s="17">
        <f t="shared" si="8"/>
        <v>4237</v>
      </c>
      <c r="P153" s="17">
        <f t="shared" si="8"/>
        <v>4233</v>
      </c>
      <c r="Q153" s="17">
        <f>SUM(E153:P153)</f>
        <v>50364</v>
      </c>
      <c r="R153" s="17">
        <f>AVERAGE(E153:P153)</f>
        <v>4197</v>
      </c>
    </row>
    <row r="154" spans="1:18" ht="12.75">
      <c r="A154" s="9"/>
      <c r="D154" s="7" t="s">
        <v>48</v>
      </c>
      <c r="E154" s="1">
        <f>+E67+E70+E73+E76+E79+E82+E85+E88+E91+E94+E97+E100+E103+E106+E109+E112+E115+E118+E121+E124+E127+E130+E133+E136+E139+E142+E145+E148+E151</f>
        <v>742282</v>
      </c>
      <c r="F154" s="1">
        <f aca="true" t="shared" si="9" ref="F154:P154">+F67+F70+F73+F76+F79+F82+F85+F88+F91+F94+F97+F100+F103+F106+F109+F112+F115+F118+F121+F124+F127+F130+F133+F136+F139+F142+F145+F148+F151</f>
        <v>755768</v>
      </c>
      <c r="G154" s="1">
        <f t="shared" si="9"/>
        <v>777352</v>
      </c>
      <c r="H154" s="1">
        <f t="shared" si="9"/>
        <v>726756</v>
      </c>
      <c r="I154" s="1">
        <f t="shared" si="9"/>
        <v>750994</v>
      </c>
      <c r="J154" s="1">
        <f t="shared" si="9"/>
        <v>749426</v>
      </c>
      <c r="K154" s="1">
        <f t="shared" si="9"/>
        <v>748936</v>
      </c>
      <c r="L154" s="1">
        <f t="shared" si="9"/>
        <v>747135</v>
      </c>
      <c r="M154" s="1">
        <f t="shared" si="9"/>
        <v>747506</v>
      </c>
      <c r="N154" s="1">
        <f t="shared" si="9"/>
        <v>745542</v>
      </c>
      <c r="O154" s="1">
        <f t="shared" si="9"/>
        <v>746131</v>
      </c>
      <c r="P154" s="1">
        <f t="shared" si="9"/>
        <v>745514</v>
      </c>
      <c r="Q154" s="1">
        <f>SUM(E154:P154)</f>
        <v>8983342</v>
      </c>
      <c r="R154" s="1">
        <f>AVERAGE(E154:P154)</f>
        <v>748611.8333333334</v>
      </c>
    </row>
    <row r="155" spans="2:17" ht="13.5" thickBot="1">
      <c r="B155" s="2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8" ht="15.75" thickTop="1">
      <c r="A156" s="21" t="s">
        <v>107</v>
      </c>
      <c r="C156" s="13"/>
      <c r="D156" s="14" t="s">
        <v>95</v>
      </c>
      <c r="E156" s="12">
        <f>+E46+E61+E153</f>
        <v>108972</v>
      </c>
      <c r="F156" s="12">
        <f aca="true" t="shared" si="10" ref="F156:P156">+F46+F61+F153</f>
        <v>108777</v>
      </c>
      <c r="G156" s="12">
        <f t="shared" si="10"/>
        <v>108849</v>
      </c>
      <c r="H156" s="12">
        <f t="shared" si="10"/>
        <v>103718</v>
      </c>
      <c r="I156" s="12">
        <f t="shared" si="10"/>
        <v>110075</v>
      </c>
      <c r="J156" s="12">
        <f t="shared" si="10"/>
        <v>111293</v>
      </c>
      <c r="K156" s="12">
        <f t="shared" si="10"/>
        <v>112316</v>
      </c>
      <c r="L156" s="12">
        <f t="shared" si="10"/>
        <v>112618</v>
      </c>
      <c r="M156" s="12">
        <f t="shared" si="10"/>
        <v>112676</v>
      </c>
      <c r="N156" s="12">
        <f t="shared" si="10"/>
        <v>112551</v>
      </c>
      <c r="O156" s="12">
        <f t="shared" si="10"/>
        <v>110897</v>
      </c>
      <c r="P156" s="12">
        <f t="shared" si="10"/>
        <v>110157</v>
      </c>
      <c r="Q156" s="12">
        <f>SUM(E156:P156)</f>
        <v>1322899</v>
      </c>
      <c r="R156" s="12">
        <f>AVERAGE(E156:P156)</f>
        <v>110241.58333333333</v>
      </c>
    </row>
    <row r="157" spans="4:18" ht="12.75">
      <c r="D157" s="7" t="s">
        <v>48</v>
      </c>
      <c r="E157" s="34">
        <f>+E47+E62+E154</f>
        <v>81195162</v>
      </c>
      <c r="F157" s="34">
        <f aca="true" t="shared" si="11" ref="F157:P157">+F47+F62+F154</f>
        <v>69110255</v>
      </c>
      <c r="G157" s="34">
        <f t="shared" si="11"/>
        <v>66357087</v>
      </c>
      <c r="H157" s="34">
        <f t="shared" si="11"/>
        <v>56015978</v>
      </c>
      <c r="I157" s="34">
        <f t="shared" si="11"/>
        <v>56593819</v>
      </c>
      <c r="J157" s="34">
        <f t="shared" si="11"/>
        <v>55911581</v>
      </c>
      <c r="K157" s="34">
        <f t="shared" si="11"/>
        <v>58666801</v>
      </c>
      <c r="L157" s="34">
        <f t="shared" si="11"/>
        <v>55707064</v>
      </c>
      <c r="M157" s="34">
        <f t="shared" si="11"/>
        <v>61203287</v>
      </c>
      <c r="N157" s="34">
        <f t="shared" si="11"/>
        <v>53627138</v>
      </c>
      <c r="O157" s="34">
        <f t="shared" si="11"/>
        <v>55586464</v>
      </c>
      <c r="P157" s="34">
        <f t="shared" si="11"/>
        <v>67979954</v>
      </c>
      <c r="Q157" s="1">
        <f>SUM(E157:P157)</f>
        <v>737954590</v>
      </c>
      <c r="R157" s="1">
        <f>AVERAGE(E157:P157)</f>
        <v>61496215.833333336</v>
      </c>
    </row>
    <row r="191" spans="5:17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3" spans="1:2" ht="12.75">
      <c r="A193" s="9"/>
      <c r="B193" s="9"/>
    </row>
    <row r="194" spans="5:17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6" spans="1:2" ht="12.75">
      <c r="A196" s="9"/>
      <c r="B196" s="9"/>
    </row>
    <row r="197" spans="1:17" ht="12.75">
      <c r="A197" s="9"/>
      <c r="B197" s="9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9"/>
      <c r="B198" s="9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9"/>
      <c r="B199" s="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9"/>
      <c r="B200" s="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9"/>
      <c r="B201" s="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9"/>
      <c r="B202" s="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9"/>
      <c r="B203" s="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9"/>
      <c r="B204" s="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9"/>
      <c r="B205" s="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5:17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9" spans="5:17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5:17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8" spans="5:17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5:17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5:17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5:17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5:17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6" spans="1:2" ht="12.75">
      <c r="A226" s="11"/>
      <c r="B226" s="11"/>
    </row>
    <row r="227" spans="1:2" ht="12.75">
      <c r="A227" s="9"/>
      <c r="B227" s="9"/>
    </row>
    <row r="228" spans="1:2" ht="12.75">
      <c r="A228" s="9"/>
      <c r="B228" s="9"/>
    </row>
    <row r="231" ht="15">
      <c r="F231" s="3"/>
    </row>
    <row r="233" spans="1:2" ht="12.75">
      <c r="A233" s="9"/>
      <c r="B233" s="9"/>
    </row>
    <row r="278" spans="1:2" ht="12.75">
      <c r="A278" s="9"/>
      <c r="B278" s="9"/>
    </row>
    <row r="279" spans="1:2" ht="12.75">
      <c r="A279" s="11"/>
      <c r="B279" s="11"/>
    </row>
    <row r="280" spans="1:2" ht="12.75">
      <c r="A280" s="9"/>
      <c r="B280" s="9"/>
    </row>
    <row r="281" spans="1:2" ht="12.75">
      <c r="A281" s="9"/>
      <c r="B281" s="9"/>
    </row>
    <row r="282" spans="1:2" ht="12.75">
      <c r="A282" s="9"/>
      <c r="B282" s="9"/>
    </row>
    <row r="283" spans="1:2" ht="12.75">
      <c r="A283" s="11"/>
      <c r="B283" s="11"/>
    </row>
    <row r="284" spans="1:2" ht="12.75">
      <c r="A284" s="9"/>
      <c r="B284" s="9"/>
    </row>
    <row r="285" spans="1:2" ht="12.75">
      <c r="A285" s="9"/>
      <c r="B285" s="9"/>
    </row>
    <row r="286" spans="1:2" ht="12.75">
      <c r="A286" s="9"/>
      <c r="B286" s="9"/>
    </row>
    <row r="287" spans="1:2" ht="12.75">
      <c r="A287" s="11"/>
      <c r="B287" s="11"/>
    </row>
    <row r="288" spans="1:2" ht="12.75">
      <c r="A288" s="9"/>
      <c r="B288" s="9"/>
    </row>
    <row r="290" spans="1:2" ht="12.75">
      <c r="A290" s="9"/>
      <c r="B290" s="9"/>
    </row>
    <row r="291" spans="1:2" ht="12.75">
      <c r="A291" s="11"/>
      <c r="B291" s="11"/>
    </row>
    <row r="292" spans="1:2" ht="12.75">
      <c r="A292" s="9"/>
      <c r="B292" s="9"/>
    </row>
    <row r="293" spans="1:2" ht="12.75">
      <c r="A293" s="9"/>
      <c r="B293" s="9"/>
    </row>
    <row r="294" spans="1:2" ht="12.75">
      <c r="A294" s="9"/>
      <c r="B294" s="9"/>
    </row>
    <row r="295" spans="1:2" ht="12.75">
      <c r="A295" s="11"/>
      <c r="B295" s="11"/>
    </row>
    <row r="296" spans="1:2" ht="12.75">
      <c r="A296" s="9"/>
      <c r="B296" s="9"/>
    </row>
    <row r="297" spans="1:2" ht="12.75">
      <c r="A297" s="9"/>
      <c r="B297" s="9"/>
    </row>
    <row r="298" spans="1:2" ht="12.75">
      <c r="A298" s="9"/>
      <c r="B298" s="9"/>
    </row>
    <row r="299" spans="1:2" ht="12.75">
      <c r="A299" s="11"/>
      <c r="B299" s="11"/>
    </row>
    <row r="300" spans="1:2" ht="12.75">
      <c r="A300" s="9"/>
      <c r="B300" s="9"/>
    </row>
    <row r="301" spans="1:2" ht="12.75">
      <c r="A301" s="9"/>
      <c r="B301" s="9"/>
    </row>
    <row r="303" spans="1:2" ht="12.75">
      <c r="A303" s="9"/>
      <c r="B303" s="9"/>
    </row>
    <row r="304" spans="1:2" ht="12.75">
      <c r="A304" s="11"/>
      <c r="B304" s="11"/>
    </row>
    <row r="305" spans="1:2" ht="12.75">
      <c r="A305" s="9"/>
      <c r="B305" s="9"/>
    </row>
    <row r="306" spans="1:2" ht="12.75">
      <c r="A306" s="9"/>
      <c r="B306" s="9"/>
    </row>
    <row r="307" spans="1:2" ht="12.75">
      <c r="A307" s="9"/>
      <c r="B307" s="9"/>
    </row>
    <row r="308" spans="1:2" ht="12.75">
      <c r="A308" s="11"/>
      <c r="B308" s="11"/>
    </row>
    <row r="309" spans="1:2" ht="12.75">
      <c r="A309" s="9"/>
      <c r="B309" s="9"/>
    </row>
    <row r="310" spans="1:2" ht="12.75">
      <c r="A310" s="9"/>
      <c r="B310" s="9"/>
    </row>
    <row r="311" spans="1:2" ht="12.75">
      <c r="A311" s="11"/>
      <c r="B311" s="11"/>
    </row>
    <row r="312" spans="1:2" ht="12.75">
      <c r="A312" s="9"/>
      <c r="B312" s="9"/>
    </row>
    <row r="314" spans="1:2" ht="12.75">
      <c r="A314" s="9"/>
      <c r="B314" s="9"/>
    </row>
    <row r="315" spans="1:2" ht="12.75">
      <c r="A315" s="11"/>
      <c r="B315" s="11"/>
    </row>
    <row r="316" spans="1:2" ht="12.75">
      <c r="A316" s="9"/>
      <c r="B316" s="9"/>
    </row>
    <row r="318" spans="1:2" ht="12.75">
      <c r="A318" s="9"/>
      <c r="B318" s="9"/>
    </row>
    <row r="319" spans="1:2" ht="12.75">
      <c r="A319" s="11"/>
      <c r="B319" s="11"/>
    </row>
    <row r="320" spans="1:2" ht="12.75">
      <c r="A320" s="9"/>
      <c r="B320" s="9"/>
    </row>
    <row r="321" spans="1:2" ht="12.75">
      <c r="A321" s="9"/>
      <c r="B321" s="9"/>
    </row>
    <row r="322" spans="1:2" ht="12.75">
      <c r="A322" s="11"/>
      <c r="B322" s="11"/>
    </row>
    <row r="323" spans="1:2" ht="12.75">
      <c r="A323" s="9"/>
      <c r="B323" s="9"/>
    </row>
    <row r="324" spans="1:2" ht="12.75">
      <c r="A324" s="9"/>
      <c r="B324" s="9"/>
    </row>
    <row r="326" spans="1:2" ht="12.75">
      <c r="A326" s="10"/>
      <c r="B326" s="10"/>
    </row>
    <row r="327" spans="1:2" ht="12.75">
      <c r="A327" s="10"/>
      <c r="B327" s="10"/>
    </row>
    <row r="329" spans="1:2" ht="12.75">
      <c r="A329" s="9"/>
      <c r="B329" s="9"/>
    </row>
    <row r="330" spans="1:2" ht="12.75">
      <c r="A330" s="11"/>
      <c r="B330" s="11"/>
    </row>
    <row r="331" spans="1:2" ht="12.75">
      <c r="A331" s="9"/>
      <c r="B331" s="9"/>
    </row>
    <row r="332" spans="1:2" ht="12.75">
      <c r="A332" s="9"/>
      <c r="B332" s="9"/>
    </row>
    <row r="334" spans="1:2" ht="12.75">
      <c r="A334" s="9"/>
      <c r="B334" s="9"/>
    </row>
    <row r="335" spans="1:2" ht="12.75">
      <c r="A335" s="11"/>
      <c r="B335" s="11"/>
    </row>
    <row r="336" spans="1:2" ht="12.75">
      <c r="A336" s="9"/>
      <c r="B336" s="9"/>
    </row>
    <row r="337" spans="1:2" ht="12.75">
      <c r="A337" s="9"/>
      <c r="B337" s="9"/>
    </row>
    <row r="338" spans="1:2" ht="12.75">
      <c r="A338" s="9"/>
      <c r="B338" s="9"/>
    </row>
    <row r="339" spans="1:2" ht="12.75">
      <c r="A339" s="9"/>
      <c r="B339" s="9"/>
    </row>
    <row r="340" spans="1:2" ht="12.75">
      <c r="A340" s="9"/>
      <c r="B340" s="9"/>
    </row>
    <row r="341" spans="1:2" ht="12.75">
      <c r="A341" s="9"/>
      <c r="B341" s="9"/>
    </row>
    <row r="342" spans="1:2" ht="12.75">
      <c r="A342" s="9"/>
      <c r="B342" s="9"/>
    </row>
    <row r="344" spans="1:2" ht="12.75">
      <c r="A344" s="9"/>
      <c r="B344" s="9"/>
    </row>
    <row r="345" spans="1:2" ht="12.75">
      <c r="A345" s="9"/>
      <c r="B345" s="9"/>
    </row>
    <row r="346" spans="1:2" ht="12.75">
      <c r="A346" s="9"/>
      <c r="B346" s="9"/>
    </row>
    <row r="347" spans="1:2" ht="12.75">
      <c r="A347" s="9"/>
      <c r="B347" s="9"/>
    </row>
    <row r="348" spans="1:2" ht="12.75">
      <c r="A348" s="9"/>
      <c r="B348" s="9"/>
    </row>
  </sheetData>
  <printOptions/>
  <pageMargins left="0.75" right="0.75" top="0.58" bottom="1.05" header="0.5" footer="0.5"/>
  <pageSetup fitToHeight="9" horizontalDpi="300" verticalDpi="300" orientation="landscape" scale="57" r:id="rId1"/>
  <rowBreaks count="2" manualBreakCount="2">
    <brk id="62" max="17" man="1"/>
    <brk id="11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60" workbookViewId="0" topLeftCell="A1">
      <pane xSplit="4" ySplit="5" topLeftCell="E1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22" sqref="E122"/>
    </sheetView>
  </sheetViews>
  <sheetFormatPr defaultColWidth="9.140625" defaultRowHeight="12.75"/>
  <cols>
    <col min="1" max="1" width="27.28125" style="7" customWidth="1"/>
    <col min="2" max="2" width="10.8515625" style="7" customWidth="1"/>
    <col min="3" max="3" width="9.140625" style="7" customWidth="1"/>
    <col min="4" max="4" width="13.28125" style="7" bestFit="1" customWidth="1"/>
    <col min="5" max="5" width="13.00390625" style="0" customWidth="1"/>
    <col min="6" max="6" width="13.28125" style="0" customWidth="1"/>
    <col min="7" max="7" width="12.00390625" style="0" customWidth="1"/>
    <col min="8" max="8" width="12.28125" style="0" customWidth="1"/>
    <col min="9" max="9" width="11.57421875" style="0" customWidth="1"/>
    <col min="10" max="10" width="14.140625" style="0" customWidth="1"/>
    <col min="11" max="11" width="11.140625" style="0" bestFit="1" customWidth="1"/>
  </cols>
  <sheetData>
    <row r="1" spans="1:2" ht="12.75">
      <c r="A1" s="4" t="s">
        <v>109</v>
      </c>
      <c r="B1" s="4"/>
    </row>
    <row r="2" spans="1:2" ht="12.75">
      <c r="A2" s="4"/>
      <c r="B2" s="4"/>
    </row>
    <row r="3" spans="1:2" ht="15">
      <c r="A3" s="3" t="s">
        <v>114</v>
      </c>
      <c r="B3" s="9"/>
    </row>
    <row r="4" spans="1:2" ht="12.75">
      <c r="A4" s="4"/>
      <c r="B4" s="4"/>
    </row>
    <row r="5" spans="1:11" s="2" customFormat="1" ht="13.5" thickBot="1">
      <c r="A5" s="38"/>
      <c r="B5" s="43" t="s">
        <v>115</v>
      </c>
      <c r="C5" s="41" t="s">
        <v>118</v>
      </c>
      <c r="D5" s="38"/>
      <c r="E5" s="32">
        <v>36892</v>
      </c>
      <c r="F5" s="32">
        <v>36923</v>
      </c>
      <c r="G5" s="32">
        <v>36951</v>
      </c>
      <c r="H5" s="32">
        <v>36982</v>
      </c>
      <c r="I5" s="32">
        <v>37012</v>
      </c>
      <c r="J5" s="33" t="s">
        <v>100</v>
      </c>
      <c r="K5" s="33" t="s">
        <v>110</v>
      </c>
    </row>
    <row r="6" spans="1:11" ht="13.5" thickTop="1">
      <c r="A6" s="9" t="s">
        <v>49</v>
      </c>
      <c r="B6" s="11" t="s">
        <v>117</v>
      </c>
      <c r="C6" s="7" t="s">
        <v>7</v>
      </c>
      <c r="D6" s="9" t="s">
        <v>95</v>
      </c>
      <c r="E6" s="6">
        <v>78197</v>
      </c>
      <c r="F6" s="6">
        <v>73753</v>
      </c>
      <c r="G6" s="6">
        <v>77122</v>
      </c>
      <c r="H6" s="6">
        <v>73369</v>
      </c>
      <c r="I6" s="6">
        <v>77487</v>
      </c>
      <c r="J6" s="6">
        <f>SUM(E6:I6)</f>
        <v>379928</v>
      </c>
      <c r="K6" s="1">
        <f>AVERAGE(E6:I6)</f>
        <v>75985.6</v>
      </c>
    </row>
    <row r="7" spans="2:11" ht="12.75">
      <c r="B7" s="11"/>
      <c r="D7" s="7" t="s">
        <v>48</v>
      </c>
      <c r="E7" s="6">
        <v>44492953.899</v>
      </c>
      <c r="F7" s="6">
        <v>37074564</v>
      </c>
      <c r="G7" s="6">
        <v>37348840</v>
      </c>
      <c r="H7" s="6">
        <v>32729753</v>
      </c>
      <c r="I7" s="6">
        <v>32014960</v>
      </c>
      <c r="J7" s="6">
        <f>SUM(E7:I7)</f>
        <v>183661070.899</v>
      </c>
      <c r="K7" s="1">
        <f>AVERAGE(E7:I7)</f>
        <v>36732214.1798</v>
      </c>
    </row>
    <row r="8" spans="1:10" ht="12.75">
      <c r="A8" s="9" t="s">
        <v>50</v>
      </c>
      <c r="E8" s="1"/>
      <c r="F8" s="1"/>
      <c r="G8" s="1"/>
      <c r="H8" s="1"/>
      <c r="I8" s="1"/>
      <c r="J8" s="1"/>
    </row>
    <row r="9" spans="2:11" ht="12.75">
      <c r="B9" s="11" t="s">
        <v>117</v>
      </c>
      <c r="C9" s="7" t="s">
        <v>8</v>
      </c>
      <c r="D9" s="9" t="s">
        <v>95</v>
      </c>
      <c r="E9" s="1">
        <v>781</v>
      </c>
      <c r="F9" s="1">
        <v>745</v>
      </c>
      <c r="G9" s="1">
        <v>764</v>
      </c>
      <c r="H9" s="1">
        <v>738</v>
      </c>
      <c r="I9" s="1">
        <v>755</v>
      </c>
      <c r="J9" s="1">
        <f>SUM(E9:I9)</f>
        <v>3783</v>
      </c>
      <c r="K9" s="1">
        <f>AVERAGE(E9:I9)</f>
        <v>756.6</v>
      </c>
    </row>
    <row r="10" spans="2:11" ht="12.75">
      <c r="B10" s="11"/>
      <c r="D10" s="7" t="s">
        <v>48</v>
      </c>
      <c r="E10" s="1">
        <v>163026</v>
      </c>
      <c r="F10" s="1">
        <v>147095</v>
      </c>
      <c r="G10" s="1">
        <v>149837</v>
      </c>
      <c r="H10" s="1">
        <v>147051</v>
      </c>
      <c r="I10" s="1">
        <v>149230</v>
      </c>
      <c r="J10" s="1">
        <f>SUM(E10:I10)</f>
        <v>756239</v>
      </c>
      <c r="K10" s="1">
        <f>AVERAGE(E10:I10)</f>
        <v>151247.8</v>
      </c>
    </row>
    <row r="11" spans="1:10" ht="12.75">
      <c r="A11" s="9" t="s">
        <v>51</v>
      </c>
      <c r="E11" s="1"/>
      <c r="F11" s="1"/>
      <c r="G11" s="1"/>
      <c r="H11" s="1"/>
      <c r="I11" s="1"/>
      <c r="J11" s="1"/>
    </row>
    <row r="12" spans="2:11" ht="12.75">
      <c r="B12" s="11" t="s">
        <v>117</v>
      </c>
      <c r="C12" s="7" t="s">
        <v>9</v>
      </c>
      <c r="D12" s="9" t="s">
        <v>95</v>
      </c>
      <c r="E12" s="1">
        <v>13</v>
      </c>
      <c r="F12" s="1">
        <v>12</v>
      </c>
      <c r="G12" s="1">
        <v>11</v>
      </c>
      <c r="H12" s="1">
        <v>11</v>
      </c>
      <c r="I12" s="1">
        <v>11</v>
      </c>
      <c r="J12" s="1">
        <f>SUM(E12:I12)</f>
        <v>58</v>
      </c>
      <c r="K12" s="1">
        <f>AVERAGE(E12:I12)</f>
        <v>11.6</v>
      </c>
    </row>
    <row r="13" spans="2:11" ht="12.75">
      <c r="B13" s="11"/>
      <c r="D13" s="7" t="s">
        <v>48</v>
      </c>
      <c r="E13" s="1">
        <v>6445</v>
      </c>
      <c r="F13" s="1">
        <v>4863</v>
      </c>
      <c r="G13" s="1">
        <v>4056</v>
      </c>
      <c r="H13" s="1">
        <v>4587</v>
      </c>
      <c r="I13" s="1">
        <v>4216</v>
      </c>
      <c r="J13" s="1">
        <f>SUM(E13:I13)</f>
        <v>24167</v>
      </c>
      <c r="K13" s="1">
        <f>AVERAGE(E13:I13)</f>
        <v>4833.4</v>
      </c>
    </row>
    <row r="14" spans="1:11" ht="12.75">
      <c r="A14" s="9" t="s">
        <v>52</v>
      </c>
      <c r="E14" s="1"/>
      <c r="F14" s="1"/>
      <c r="G14" s="1"/>
      <c r="H14" s="1"/>
      <c r="I14" s="1"/>
      <c r="J14" s="1"/>
      <c r="K14" s="4"/>
    </row>
    <row r="15" spans="2:11" ht="12.75">
      <c r="B15" s="11" t="s">
        <v>117</v>
      </c>
      <c r="C15" s="7" t="s">
        <v>10</v>
      </c>
      <c r="D15" s="9" t="s">
        <v>95</v>
      </c>
      <c r="E15" s="1">
        <v>674</v>
      </c>
      <c r="F15" s="1">
        <v>620</v>
      </c>
      <c r="G15" s="1">
        <v>668</v>
      </c>
      <c r="H15" s="1">
        <v>632</v>
      </c>
      <c r="I15" s="1">
        <v>669</v>
      </c>
      <c r="J15" s="1">
        <f>SUM(E15:I15)</f>
        <v>3263</v>
      </c>
      <c r="K15" s="1">
        <f>AVERAGE(E15:I15)</f>
        <v>652.6</v>
      </c>
    </row>
    <row r="16" spans="2:11" ht="12.75">
      <c r="B16" s="11"/>
      <c r="D16" s="9" t="s">
        <v>96</v>
      </c>
      <c r="E16" s="1">
        <f aca="true" t="shared" si="0" ref="E16:J16">SUM(E17:E19)</f>
        <v>1111386</v>
      </c>
      <c r="F16" s="1">
        <f t="shared" si="0"/>
        <v>886270</v>
      </c>
      <c r="G16" s="1">
        <f t="shared" si="0"/>
        <v>896643</v>
      </c>
      <c r="H16" s="1">
        <f t="shared" si="0"/>
        <v>738547</v>
      </c>
      <c r="I16" s="1">
        <f t="shared" si="0"/>
        <v>709730</v>
      </c>
      <c r="J16" s="1">
        <f t="shared" si="0"/>
        <v>4342576</v>
      </c>
      <c r="K16" s="1">
        <f>AVERAGE(E16:I16)</f>
        <v>868515.2</v>
      </c>
    </row>
    <row r="17" spans="4:11" ht="12.75">
      <c r="D17" s="9" t="s">
        <v>97</v>
      </c>
      <c r="E17" s="1">
        <v>307013</v>
      </c>
      <c r="F17" s="1">
        <v>258233</v>
      </c>
      <c r="G17" s="1">
        <v>258258</v>
      </c>
      <c r="H17" s="1">
        <v>220092</v>
      </c>
      <c r="I17" s="1">
        <v>207434</v>
      </c>
      <c r="J17" s="1">
        <f>SUM(E17:I17)</f>
        <v>1251030</v>
      </c>
      <c r="K17" s="1">
        <f>AVERAGE(E17:I17)</f>
        <v>250206</v>
      </c>
    </row>
    <row r="18" spans="2:11" ht="12.75">
      <c r="B18" s="11"/>
      <c r="D18" s="9" t="s">
        <v>98</v>
      </c>
      <c r="E18" s="1">
        <v>349934</v>
      </c>
      <c r="F18" s="1">
        <v>263454</v>
      </c>
      <c r="G18" s="1">
        <v>260008</v>
      </c>
      <c r="H18" s="1">
        <v>213429</v>
      </c>
      <c r="I18" s="1">
        <v>207743</v>
      </c>
      <c r="J18" s="1">
        <f>SUM(E18:I18)</f>
        <v>1294568</v>
      </c>
      <c r="K18" s="1">
        <f>AVERAGE(E18:I18)</f>
        <v>258913.6</v>
      </c>
    </row>
    <row r="19" spans="1:11" ht="12.75">
      <c r="A19" s="9"/>
      <c r="B19" s="11"/>
      <c r="D19" s="9" t="s">
        <v>99</v>
      </c>
      <c r="E19" s="1">
        <v>454439</v>
      </c>
      <c r="F19" s="1">
        <v>364583</v>
      </c>
      <c r="G19" s="1">
        <v>378377</v>
      </c>
      <c r="H19" s="1">
        <v>305026</v>
      </c>
      <c r="I19" s="1">
        <v>294553</v>
      </c>
      <c r="J19" s="1">
        <f>SUM(E19:I19)</f>
        <v>1796978</v>
      </c>
      <c r="K19" s="1">
        <f>AVERAGE(E19:I19)</f>
        <v>359395.6</v>
      </c>
    </row>
    <row r="20" spans="1:11" ht="12.75">
      <c r="A20" s="9" t="s">
        <v>53</v>
      </c>
      <c r="B20" s="11" t="s">
        <v>117</v>
      </c>
      <c r="D20" s="9"/>
      <c r="E20" s="1"/>
      <c r="F20" s="1"/>
      <c r="G20" s="1"/>
      <c r="H20" s="1"/>
      <c r="I20" s="1"/>
      <c r="J20" s="1"/>
      <c r="K20" s="4"/>
    </row>
    <row r="21" spans="1:11" ht="12.75">
      <c r="A21" s="9"/>
      <c r="B21" s="11"/>
      <c r="C21" s="7" t="s">
        <v>2</v>
      </c>
      <c r="D21" s="9" t="s">
        <v>95</v>
      </c>
      <c r="E21" s="1">
        <v>907</v>
      </c>
      <c r="F21" s="1">
        <v>896</v>
      </c>
      <c r="G21" s="1">
        <v>1044</v>
      </c>
      <c r="H21" s="1">
        <v>1030</v>
      </c>
      <c r="I21" s="1">
        <v>1109</v>
      </c>
      <c r="J21" s="1">
        <f>SUM(E21:I21)</f>
        <v>4986</v>
      </c>
      <c r="K21" s="1">
        <f>AVERAGE(E21:I21)</f>
        <v>997.2</v>
      </c>
    </row>
    <row r="22" spans="1:11" ht="12.75">
      <c r="A22" s="9"/>
      <c r="B22" s="11"/>
      <c r="D22" s="7" t="s">
        <v>48</v>
      </c>
      <c r="E22" s="1">
        <v>733302</v>
      </c>
      <c r="F22" s="1">
        <v>674653</v>
      </c>
      <c r="G22" s="1">
        <v>756511</v>
      </c>
      <c r="H22" s="1">
        <v>689395</v>
      </c>
      <c r="I22" s="1">
        <v>666971</v>
      </c>
      <c r="J22" s="1">
        <f>SUM(E22:I22)</f>
        <v>3520832</v>
      </c>
      <c r="K22" s="1">
        <f>AVERAGE(E22:I22)</f>
        <v>704166.4</v>
      </c>
    </row>
    <row r="23" spans="1:10" ht="12.75">
      <c r="A23" s="9" t="s">
        <v>54</v>
      </c>
      <c r="E23" s="1"/>
      <c r="F23" s="1"/>
      <c r="G23" s="1"/>
      <c r="H23" s="1"/>
      <c r="I23" s="1"/>
      <c r="J23" s="1"/>
    </row>
    <row r="24" spans="1:11" ht="12.75">
      <c r="A24" s="9"/>
      <c r="B24" s="11" t="s">
        <v>117</v>
      </c>
      <c r="C24" s="7" t="s">
        <v>3</v>
      </c>
      <c r="D24" s="9" t="s">
        <v>95</v>
      </c>
      <c r="E24" s="1">
        <v>1054</v>
      </c>
      <c r="F24" s="1">
        <v>1000</v>
      </c>
      <c r="G24" s="1">
        <v>1130</v>
      </c>
      <c r="H24" s="1">
        <v>1045</v>
      </c>
      <c r="I24" s="1">
        <v>1128</v>
      </c>
      <c r="J24" s="1">
        <f>SUM(E24:I24)</f>
        <v>5357</v>
      </c>
      <c r="K24" s="1">
        <f>AVERAGE(E24:I24)</f>
        <v>1071.4</v>
      </c>
    </row>
    <row r="25" spans="1:11" ht="12.75">
      <c r="A25" s="9"/>
      <c r="B25" s="11"/>
      <c r="D25" s="7" t="s">
        <v>48</v>
      </c>
      <c r="E25" s="1">
        <v>776666</v>
      </c>
      <c r="F25" s="1">
        <v>667696</v>
      </c>
      <c r="G25" s="1">
        <v>759494</v>
      </c>
      <c r="H25" s="1">
        <v>631365</v>
      </c>
      <c r="I25" s="1">
        <v>596679</v>
      </c>
      <c r="J25" s="1">
        <f>SUM(E25:I25)</f>
        <v>3431900</v>
      </c>
      <c r="K25" s="1">
        <f>AVERAGE(E25:I25)</f>
        <v>686380</v>
      </c>
    </row>
    <row r="26" spans="1:10" ht="12.75">
      <c r="A26" s="9" t="s">
        <v>55</v>
      </c>
      <c r="E26" s="1"/>
      <c r="F26" s="1"/>
      <c r="G26" s="1"/>
      <c r="H26" s="1"/>
      <c r="I26" s="1"/>
      <c r="J26" s="1"/>
    </row>
    <row r="27" spans="1:11" ht="12.75">
      <c r="A27" s="9"/>
      <c r="B27" s="11" t="s">
        <v>117</v>
      </c>
      <c r="C27" s="7" t="s">
        <v>4</v>
      </c>
      <c r="D27" s="9" t="s">
        <v>95</v>
      </c>
      <c r="E27" s="1">
        <v>1836</v>
      </c>
      <c r="F27" s="1">
        <v>1796</v>
      </c>
      <c r="G27" s="1">
        <v>1989</v>
      </c>
      <c r="H27" s="1">
        <v>1889</v>
      </c>
      <c r="I27" s="1">
        <v>2028</v>
      </c>
      <c r="J27" s="1">
        <f>SUM(E27:I27)</f>
        <v>9538</v>
      </c>
      <c r="K27" s="1">
        <f>AVERAGE(E27:I27)</f>
        <v>1907.6</v>
      </c>
    </row>
    <row r="28" spans="1:11" ht="12.75">
      <c r="A28" s="9"/>
      <c r="B28" s="11"/>
      <c r="D28" s="7" t="s">
        <v>48</v>
      </c>
      <c r="E28" s="1">
        <v>1155244</v>
      </c>
      <c r="F28" s="1">
        <v>1013747</v>
      </c>
      <c r="G28" s="1">
        <v>1123808</v>
      </c>
      <c r="H28" s="1">
        <v>955745</v>
      </c>
      <c r="I28" s="1">
        <v>935223</v>
      </c>
      <c r="J28" s="1">
        <f>SUM(E28:I28)</f>
        <v>5183767</v>
      </c>
      <c r="K28" s="1">
        <f>AVERAGE(E28:I28)</f>
        <v>1036753.4</v>
      </c>
    </row>
    <row r="29" spans="1:10" ht="12.75">
      <c r="A29" s="9" t="s">
        <v>56</v>
      </c>
      <c r="E29" s="1"/>
      <c r="F29" s="1"/>
      <c r="G29" s="1"/>
      <c r="H29" s="1"/>
      <c r="I29" s="1"/>
      <c r="J29" s="1"/>
    </row>
    <row r="30" spans="1:11" ht="12.75">
      <c r="A30" s="9"/>
      <c r="B30" s="11" t="s">
        <v>117</v>
      </c>
      <c r="C30" s="7" t="s">
        <v>5</v>
      </c>
      <c r="D30" s="9" t="s">
        <v>95</v>
      </c>
      <c r="E30" s="1">
        <v>2853</v>
      </c>
      <c r="F30" s="1">
        <v>2954</v>
      </c>
      <c r="G30" s="1">
        <v>3344</v>
      </c>
      <c r="H30" s="1">
        <v>3270</v>
      </c>
      <c r="I30" s="1">
        <v>3493</v>
      </c>
      <c r="J30" s="1">
        <f>SUM(E30:I30)</f>
        <v>15914</v>
      </c>
      <c r="K30" s="1">
        <f aca="true" t="shared" si="1" ref="K30:K64">AVERAGE(E30:I30)</f>
        <v>3182.8</v>
      </c>
    </row>
    <row r="31" spans="1:11" ht="12.75">
      <c r="A31" s="9"/>
      <c r="B31" s="11"/>
      <c r="D31" s="7" t="s">
        <v>48</v>
      </c>
      <c r="E31" s="1">
        <v>1883888</v>
      </c>
      <c r="F31" s="1">
        <v>1761819</v>
      </c>
      <c r="G31" s="1">
        <v>1959366</v>
      </c>
      <c r="H31" s="1">
        <v>1747159</v>
      </c>
      <c r="I31" s="1">
        <v>1691164</v>
      </c>
      <c r="J31" s="1">
        <f>SUM(E31:I31)</f>
        <v>9043396</v>
      </c>
      <c r="K31" s="1">
        <f t="shared" si="1"/>
        <v>1808679.2</v>
      </c>
    </row>
    <row r="32" spans="1:11" ht="12.75">
      <c r="A32" s="9" t="s">
        <v>57</v>
      </c>
      <c r="E32" s="1"/>
      <c r="F32" s="1"/>
      <c r="G32" s="1"/>
      <c r="H32" s="1"/>
      <c r="I32" s="1"/>
      <c r="J32" s="1"/>
      <c r="K32" s="1"/>
    </row>
    <row r="33" spans="1:11" ht="12.75">
      <c r="A33" s="9"/>
      <c r="B33" s="11" t="s">
        <v>117</v>
      </c>
      <c r="C33" s="7" t="s">
        <v>11</v>
      </c>
      <c r="D33" s="9" t="s">
        <v>95</v>
      </c>
      <c r="E33" s="1">
        <v>9</v>
      </c>
      <c r="F33" s="1">
        <v>9</v>
      </c>
      <c r="G33" s="1">
        <v>9</v>
      </c>
      <c r="H33" s="1">
        <v>9</v>
      </c>
      <c r="I33" s="1">
        <v>9</v>
      </c>
      <c r="J33" s="1">
        <f>SUM(E33:I33)</f>
        <v>45</v>
      </c>
      <c r="K33" s="1">
        <f t="shared" si="1"/>
        <v>9</v>
      </c>
    </row>
    <row r="34" spans="1:11" ht="12.75">
      <c r="A34" s="9"/>
      <c r="B34" s="11"/>
      <c r="D34" s="9" t="s">
        <v>48</v>
      </c>
      <c r="E34" s="1">
        <f aca="true" t="shared" si="2" ref="E34:J34">SUM(E35:E37)</f>
        <v>37627</v>
      </c>
      <c r="F34" s="1">
        <f t="shared" si="2"/>
        <v>38695</v>
      </c>
      <c r="G34" s="1">
        <f t="shared" si="2"/>
        <v>35133</v>
      </c>
      <c r="H34" s="1">
        <f t="shared" si="2"/>
        <v>31167</v>
      </c>
      <c r="I34" s="1">
        <f t="shared" si="2"/>
        <v>20844</v>
      </c>
      <c r="J34" s="1">
        <f t="shared" si="2"/>
        <v>163466</v>
      </c>
      <c r="K34" s="1">
        <f t="shared" si="1"/>
        <v>32693.2</v>
      </c>
    </row>
    <row r="35" spans="1:11" ht="12.75">
      <c r="A35" s="9"/>
      <c r="D35" s="9" t="s">
        <v>97</v>
      </c>
      <c r="E35" s="1">
        <v>99</v>
      </c>
      <c r="F35" s="1">
        <v>110</v>
      </c>
      <c r="G35" s="1">
        <v>92</v>
      </c>
      <c r="H35" s="1">
        <v>86</v>
      </c>
      <c r="I35" s="1">
        <v>75</v>
      </c>
      <c r="J35" s="1">
        <f>SUM(E35:I35)</f>
        <v>462</v>
      </c>
      <c r="K35" s="1">
        <f t="shared" si="1"/>
        <v>92.4</v>
      </c>
    </row>
    <row r="36" spans="1:11" ht="12.75">
      <c r="A36" s="9"/>
      <c r="B36" s="11"/>
      <c r="D36" s="9" t="s">
        <v>98</v>
      </c>
      <c r="E36" s="1">
        <v>2372</v>
      </c>
      <c r="F36" s="1">
        <v>2362</v>
      </c>
      <c r="G36" s="1">
        <v>1797</v>
      </c>
      <c r="H36" s="1">
        <v>1291</v>
      </c>
      <c r="I36" s="1">
        <v>950</v>
      </c>
      <c r="J36" s="1">
        <f>SUM(E36:I36)</f>
        <v>8772</v>
      </c>
      <c r="K36" s="1">
        <f t="shared" si="1"/>
        <v>1754.4</v>
      </c>
    </row>
    <row r="37" spans="2:11" ht="12.75">
      <c r="B37" s="11"/>
      <c r="D37" s="9" t="s">
        <v>99</v>
      </c>
      <c r="E37" s="1">
        <v>35156</v>
      </c>
      <c r="F37" s="1">
        <v>36223</v>
      </c>
      <c r="G37" s="1">
        <v>33244</v>
      </c>
      <c r="H37" s="1">
        <v>29790</v>
      </c>
      <c r="I37" s="1">
        <v>19819</v>
      </c>
      <c r="J37" s="1">
        <f>SUM(E37:I37)</f>
        <v>154232</v>
      </c>
      <c r="K37" s="1">
        <f t="shared" si="1"/>
        <v>30846.4</v>
      </c>
    </row>
    <row r="38" spans="1:10" ht="12.75">
      <c r="A38" s="9" t="s">
        <v>58</v>
      </c>
      <c r="B38" s="11"/>
      <c r="E38" s="1"/>
      <c r="F38" s="1"/>
      <c r="G38" s="1"/>
      <c r="H38" s="1"/>
      <c r="I38" s="1"/>
      <c r="J38" s="1"/>
    </row>
    <row r="39" spans="1:11" ht="12.75">
      <c r="A39" s="9"/>
      <c r="B39" s="11" t="s">
        <v>117</v>
      </c>
      <c r="C39" s="7" t="s">
        <v>0</v>
      </c>
      <c r="D39" s="9" t="s">
        <v>95</v>
      </c>
      <c r="E39" s="1">
        <v>5612</v>
      </c>
      <c r="F39" s="1">
        <v>5349</v>
      </c>
      <c r="G39" s="1">
        <v>5599</v>
      </c>
      <c r="H39" s="1">
        <v>5345</v>
      </c>
      <c r="I39" s="1">
        <v>5611</v>
      </c>
      <c r="J39" s="1">
        <f>SUM(E39:I39)</f>
        <v>27516</v>
      </c>
      <c r="K39" s="1">
        <f t="shared" si="1"/>
        <v>5503.2</v>
      </c>
    </row>
    <row r="40" spans="1:11" ht="12.75">
      <c r="A40" s="9"/>
      <c r="B40" s="11"/>
      <c r="D40" s="7" t="s">
        <v>48</v>
      </c>
      <c r="E40" s="1">
        <v>7839729</v>
      </c>
      <c r="F40" s="1">
        <v>6867047</v>
      </c>
      <c r="G40" s="1">
        <v>6829580</v>
      </c>
      <c r="H40" s="1">
        <v>5262228</v>
      </c>
      <c r="I40" s="1">
        <v>4101966</v>
      </c>
      <c r="J40" s="1">
        <f>SUM(E40:I40)</f>
        <v>30900550</v>
      </c>
      <c r="K40" s="1">
        <f t="shared" si="1"/>
        <v>6180110</v>
      </c>
    </row>
    <row r="41" spans="1:10" ht="12.75">
      <c r="A41" s="9" t="s">
        <v>59</v>
      </c>
      <c r="E41" s="1"/>
      <c r="F41" s="1"/>
      <c r="G41" s="1"/>
      <c r="H41" s="1"/>
      <c r="I41" s="1"/>
      <c r="J41" s="1"/>
    </row>
    <row r="42" spans="1:11" ht="12.75">
      <c r="A42" s="9"/>
      <c r="B42" s="11" t="s">
        <v>117</v>
      </c>
      <c r="C42" s="7" t="s">
        <v>12</v>
      </c>
      <c r="D42" s="9" t="s">
        <v>95</v>
      </c>
      <c r="E42" s="1">
        <v>274</v>
      </c>
      <c r="F42" s="1">
        <v>258</v>
      </c>
      <c r="G42" s="1">
        <v>270</v>
      </c>
      <c r="H42" s="1">
        <v>260</v>
      </c>
      <c r="I42" s="1">
        <v>270</v>
      </c>
      <c r="J42" s="1">
        <f>SUM(E42:I42)</f>
        <v>1332</v>
      </c>
      <c r="K42" s="1">
        <f t="shared" si="1"/>
        <v>266.4</v>
      </c>
    </row>
    <row r="43" spans="1:11" ht="12.75">
      <c r="A43" s="9"/>
      <c r="B43" s="11"/>
      <c r="D43" s="7" t="s">
        <v>48</v>
      </c>
      <c r="E43" s="1">
        <v>339214</v>
      </c>
      <c r="F43" s="1">
        <v>290645</v>
      </c>
      <c r="G43" s="1">
        <v>292885</v>
      </c>
      <c r="H43" s="1">
        <v>220145</v>
      </c>
      <c r="I43" s="1">
        <v>187462</v>
      </c>
      <c r="J43" s="1">
        <f>SUM(E43:I43)</f>
        <v>1330351</v>
      </c>
      <c r="K43" s="1">
        <f t="shared" si="1"/>
        <v>266070.2</v>
      </c>
    </row>
    <row r="44" spans="1:10" ht="12.75">
      <c r="A44" s="9" t="s">
        <v>58</v>
      </c>
      <c r="E44" s="1"/>
      <c r="F44" s="1"/>
      <c r="G44" s="1"/>
      <c r="H44" s="1"/>
      <c r="I44" s="1"/>
      <c r="J44" s="1"/>
    </row>
    <row r="45" spans="1:11" ht="12.75">
      <c r="A45" s="9"/>
      <c r="B45" s="11" t="s">
        <v>117</v>
      </c>
      <c r="C45" s="7" t="s">
        <v>6</v>
      </c>
      <c r="D45" s="9" t="s">
        <v>95</v>
      </c>
      <c r="E45" s="1">
        <v>18</v>
      </c>
      <c r="F45" s="1">
        <v>16</v>
      </c>
      <c r="G45" s="1">
        <v>19</v>
      </c>
      <c r="H45" s="1">
        <v>16</v>
      </c>
      <c r="I45" s="1">
        <v>18</v>
      </c>
      <c r="J45" s="1">
        <f>SUM(E45:I45)</f>
        <v>87</v>
      </c>
      <c r="K45" s="1">
        <f t="shared" si="1"/>
        <v>17.4</v>
      </c>
    </row>
    <row r="46" spans="2:11" ht="12.75">
      <c r="B46" s="11"/>
      <c r="D46" s="7" t="s">
        <v>48</v>
      </c>
      <c r="E46" s="1">
        <v>41020</v>
      </c>
      <c r="F46">
        <v>30885</v>
      </c>
      <c r="G46" s="1">
        <v>33533</v>
      </c>
      <c r="H46">
        <v>24218</v>
      </c>
      <c r="I46">
        <v>18083</v>
      </c>
      <c r="J46" s="1">
        <f>SUM(E46:I46)</f>
        <v>147739</v>
      </c>
      <c r="K46" s="1">
        <f t="shared" si="1"/>
        <v>29547.8</v>
      </c>
    </row>
    <row r="47" spans="2:10" ht="13.5" thickBot="1">
      <c r="B47" s="29"/>
      <c r="E47" s="1"/>
      <c r="F47" s="1"/>
      <c r="G47" s="1"/>
      <c r="H47" s="1"/>
      <c r="I47" s="1"/>
      <c r="J47" s="1"/>
    </row>
    <row r="48" spans="1:11" s="7" customFormat="1" ht="13.5" thickTop="1">
      <c r="A48" s="28" t="s">
        <v>60</v>
      </c>
      <c r="B48" s="11"/>
      <c r="C48" s="13"/>
      <c r="D48" s="14" t="s">
        <v>95</v>
      </c>
      <c r="E48" s="22">
        <f aca="true" t="shared" si="3" ref="E48:I49">+E6+E9+E12+E15+E21+E24+E27+E30+E33+E39+E42+E45</f>
        <v>92228</v>
      </c>
      <c r="F48" s="22">
        <f t="shared" si="3"/>
        <v>87408</v>
      </c>
      <c r="G48" s="22">
        <f t="shared" si="3"/>
        <v>91969</v>
      </c>
      <c r="H48" s="22">
        <f t="shared" si="3"/>
        <v>87614</v>
      </c>
      <c r="I48" s="22">
        <f t="shared" si="3"/>
        <v>92588</v>
      </c>
      <c r="J48" s="22">
        <f>SUM(E48:I48)</f>
        <v>451807</v>
      </c>
      <c r="K48" s="12">
        <f t="shared" si="1"/>
        <v>90361.4</v>
      </c>
    </row>
    <row r="49" spans="1:11" s="7" customFormat="1" ht="13.5" thickBot="1">
      <c r="A49" s="29"/>
      <c r="B49" s="43"/>
      <c r="C49" s="29"/>
      <c r="D49" s="36" t="s">
        <v>48</v>
      </c>
      <c r="E49" s="31">
        <f t="shared" si="3"/>
        <v>58580500.899</v>
      </c>
      <c r="F49" s="31">
        <f t="shared" si="3"/>
        <v>49457979</v>
      </c>
      <c r="G49" s="31">
        <f t="shared" si="3"/>
        <v>50189686</v>
      </c>
      <c r="H49" s="31">
        <f t="shared" si="3"/>
        <v>43181360</v>
      </c>
      <c r="I49" s="31">
        <f t="shared" si="3"/>
        <v>41096528</v>
      </c>
      <c r="J49" s="31">
        <f>SUM(E49:I49)</f>
        <v>242506053.899</v>
      </c>
      <c r="K49" s="30">
        <f t="shared" si="1"/>
        <v>48501210.7798</v>
      </c>
    </row>
    <row r="50" spans="1:11" ht="13.5" thickTop="1">
      <c r="A50" s="9" t="s">
        <v>61</v>
      </c>
      <c r="E50" s="1"/>
      <c r="F50" s="1"/>
      <c r="G50" s="1"/>
      <c r="H50" s="1"/>
      <c r="I50" s="1"/>
      <c r="J50" s="1"/>
      <c r="K50" s="7"/>
    </row>
    <row r="51" spans="1:11" ht="12.75">
      <c r="A51" s="9"/>
      <c r="B51" s="11" t="s">
        <v>117</v>
      </c>
      <c r="C51" s="7" t="s">
        <v>1</v>
      </c>
      <c r="D51" s="9" t="s">
        <v>95</v>
      </c>
      <c r="E51">
        <v>13226</v>
      </c>
      <c r="F51">
        <v>12680</v>
      </c>
      <c r="G51">
        <v>13234</v>
      </c>
      <c r="H51">
        <v>12699</v>
      </c>
      <c r="I51">
        <v>13361</v>
      </c>
      <c r="J51" s="6">
        <f>SUM(E51:I51)</f>
        <v>65200</v>
      </c>
      <c r="K51" s="1">
        <f t="shared" si="1"/>
        <v>13040</v>
      </c>
    </row>
    <row r="52" spans="1:11" ht="12.75">
      <c r="A52" s="9"/>
      <c r="B52" s="11"/>
      <c r="D52" s="7" t="s">
        <v>48</v>
      </c>
      <c r="E52">
        <v>14022526</v>
      </c>
      <c r="F52">
        <v>12907147</v>
      </c>
      <c r="G52">
        <v>12831263</v>
      </c>
      <c r="H52">
        <v>11560880</v>
      </c>
      <c r="I52">
        <v>11426916</v>
      </c>
      <c r="J52" s="6">
        <f>SUM(E52:I52)</f>
        <v>62748732</v>
      </c>
      <c r="K52" s="1">
        <f t="shared" si="1"/>
        <v>12549746.4</v>
      </c>
    </row>
    <row r="53" spans="1:10" ht="12.75">
      <c r="A53" s="9" t="s">
        <v>62</v>
      </c>
      <c r="B53" s="11"/>
      <c r="E53" s="1"/>
      <c r="F53" s="1"/>
      <c r="G53" s="1"/>
      <c r="H53" s="1"/>
      <c r="I53" s="1"/>
      <c r="J53" s="1"/>
    </row>
    <row r="54" spans="1:11" ht="12.75">
      <c r="A54" s="9"/>
      <c r="B54" s="11" t="s">
        <v>117</v>
      </c>
      <c r="C54" s="7" t="s">
        <v>13</v>
      </c>
      <c r="D54" s="9" t="s">
        <v>95</v>
      </c>
      <c r="E54" s="1">
        <v>18</v>
      </c>
      <c r="F54" s="1">
        <v>17</v>
      </c>
      <c r="G54" s="1">
        <v>17</v>
      </c>
      <c r="H54" s="1">
        <v>16</v>
      </c>
      <c r="I54" s="1">
        <v>16</v>
      </c>
      <c r="J54" s="1">
        <f>SUM(E54:I54)</f>
        <v>84</v>
      </c>
      <c r="K54" s="1">
        <f t="shared" si="1"/>
        <v>16.8</v>
      </c>
    </row>
    <row r="55" spans="1:11" ht="12.75">
      <c r="A55" s="9"/>
      <c r="B55" s="11"/>
      <c r="D55" s="7" t="s">
        <v>48</v>
      </c>
      <c r="E55" s="1">
        <v>2373</v>
      </c>
      <c r="F55" s="1">
        <v>1939</v>
      </c>
      <c r="G55" s="1">
        <v>2100</v>
      </c>
      <c r="H55" s="1">
        <v>2526</v>
      </c>
      <c r="I55" s="1">
        <v>4008</v>
      </c>
      <c r="J55" s="1">
        <f>SUM(E55:I55)</f>
        <v>12946</v>
      </c>
      <c r="K55" s="1">
        <f t="shared" si="1"/>
        <v>2589.2</v>
      </c>
    </row>
    <row r="56" spans="1:10" ht="12.75">
      <c r="A56" s="9" t="s">
        <v>63</v>
      </c>
      <c r="B56" s="11"/>
      <c r="E56" s="1"/>
      <c r="F56" s="1"/>
      <c r="G56" s="1"/>
      <c r="H56" s="1"/>
      <c r="I56" s="1"/>
      <c r="J56" s="1"/>
    </row>
    <row r="57" spans="2:11" ht="12.75">
      <c r="B57" s="11" t="s">
        <v>117</v>
      </c>
      <c r="C57" s="7" t="s">
        <v>14</v>
      </c>
      <c r="D57" s="9" t="s">
        <v>95</v>
      </c>
      <c r="E57">
        <v>608</v>
      </c>
      <c r="F57">
        <v>566</v>
      </c>
      <c r="G57">
        <v>609</v>
      </c>
      <c r="H57">
        <v>579</v>
      </c>
      <c r="I57">
        <v>612</v>
      </c>
      <c r="J57" s="1">
        <f>SUM(E57:I57)</f>
        <v>2974</v>
      </c>
      <c r="K57" s="1">
        <f t="shared" si="1"/>
        <v>594.8</v>
      </c>
    </row>
    <row r="58" spans="1:11" ht="12.75">
      <c r="A58" s="9"/>
      <c r="B58" s="11"/>
      <c r="D58" s="7" t="s">
        <v>48</v>
      </c>
      <c r="E58">
        <v>1658592</v>
      </c>
      <c r="F58">
        <v>1434065</v>
      </c>
      <c r="G58">
        <v>1492952</v>
      </c>
      <c r="H58">
        <v>1115955</v>
      </c>
      <c r="I58">
        <v>961614</v>
      </c>
      <c r="J58" s="1">
        <f>SUM(E58:I58)</f>
        <v>6663178</v>
      </c>
      <c r="K58" s="1">
        <f t="shared" si="1"/>
        <v>1332635.6</v>
      </c>
    </row>
    <row r="59" spans="1:10" ht="12.75">
      <c r="A59" s="9" t="s">
        <v>64</v>
      </c>
      <c r="B59" s="11"/>
      <c r="E59" s="1"/>
      <c r="F59" s="1"/>
      <c r="G59" s="1"/>
      <c r="H59" s="1"/>
      <c r="I59" s="1"/>
      <c r="J59" s="1"/>
    </row>
    <row r="60" spans="1:11" ht="12.75">
      <c r="A60" s="9"/>
      <c r="B60" s="11" t="s">
        <v>117</v>
      </c>
      <c r="C60" s="7" t="s">
        <v>15</v>
      </c>
      <c r="D60" s="9" t="s">
        <v>95</v>
      </c>
      <c r="E60">
        <v>44</v>
      </c>
      <c r="F60">
        <v>44</v>
      </c>
      <c r="G60">
        <v>42</v>
      </c>
      <c r="H60">
        <v>41</v>
      </c>
      <c r="I60">
        <v>42</v>
      </c>
      <c r="J60" s="1">
        <f>SUM(E60:I60)</f>
        <v>213</v>
      </c>
      <c r="K60" s="1">
        <f t="shared" si="1"/>
        <v>42.6</v>
      </c>
    </row>
    <row r="61" spans="1:11" ht="12.75">
      <c r="A61" s="9"/>
      <c r="B61" s="11"/>
      <c r="D61" s="7" t="s">
        <v>48</v>
      </c>
      <c r="E61">
        <v>857478</v>
      </c>
      <c r="F61">
        <v>823118</v>
      </c>
      <c r="G61">
        <v>759285</v>
      </c>
      <c r="H61">
        <v>508887</v>
      </c>
      <c r="I61">
        <v>257486</v>
      </c>
      <c r="J61" s="1">
        <f>SUM(E61:I61)</f>
        <v>3206254</v>
      </c>
      <c r="K61" s="1">
        <f t="shared" si="1"/>
        <v>641250.8</v>
      </c>
    </row>
    <row r="62" spans="2:10" ht="13.5" thickBot="1">
      <c r="B62" s="43"/>
      <c r="D62" s="9"/>
      <c r="E62" s="1"/>
      <c r="F62" s="1"/>
      <c r="G62" s="1"/>
      <c r="H62" s="1"/>
      <c r="I62" s="1"/>
      <c r="J62" s="1"/>
    </row>
    <row r="63" spans="1:11" s="7" customFormat="1" ht="13.5" thickTop="1">
      <c r="A63" s="28" t="s">
        <v>104</v>
      </c>
      <c r="B63" s="11"/>
      <c r="C63" s="13"/>
      <c r="D63" s="14" t="s">
        <v>95</v>
      </c>
      <c r="E63" s="22">
        <f aca="true" t="shared" si="4" ref="E63:I64">+E51+E54+E57+E60</f>
        <v>13896</v>
      </c>
      <c r="F63" s="22">
        <f t="shared" si="4"/>
        <v>13307</v>
      </c>
      <c r="G63" s="22">
        <f t="shared" si="4"/>
        <v>13902</v>
      </c>
      <c r="H63" s="22">
        <f t="shared" si="4"/>
        <v>13335</v>
      </c>
      <c r="I63" s="22">
        <f t="shared" si="4"/>
        <v>14031</v>
      </c>
      <c r="J63" s="22">
        <f>SUM(E63:I63)</f>
        <v>68471</v>
      </c>
      <c r="K63" s="12">
        <f t="shared" si="1"/>
        <v>13694.2</v>
      </c>
    </row>
    <row r="64" spans="1:11" s="7" customFormat="1" ht="13.5" thickBot="1">
      <c r="A64" s="29"/>
      <c r="B64" s="43"/>
      <c r="C64" s="29"/>
      <c r="D64" s="36" t="s">
        <v>96</v>
      </c>
      <c r="E64" s="31">
        <f t="shared" si="4"/>
        <v>16540969</v>
      </c>
      <c r="F64" s="31">
        <f t="shared" si="4"/>
        <v>15166269</v>
      </c>
      <c r="G64" s="31">
        <f t="shared" si="4"/>
        <v>15085600</v>
      </c>
      <c r="H64" s="31">
        <f t="shared" si="4"/>
        <v>13188248</v>
      </c>
      <c r="I64" s="31">
        <f t="shared" si="4"/>
        <v>12650024</v>
      </c>
      <c r="J64" s="31">
        <f>SUM(E64:I64)</f>
        <v>72631110</v>
      </c>
      <c r="K64" s="30">
        <f t="shared" si="1"/>
        <v>14526222</v>
      </c>
    </row>
    <row r="65" spans="1:11" ht="13.5" thickTop="1">
      <c r="A65" s="7" t="s">
        <v>102</v>
      </c>
      <c r="E65" s="1"/>
      <c r="F65" s="1"/>
      <c r="G65" s="1"/>
      <c r="H65" s="1"/>
      <c r="I65" s="1"/>
      <c r="J65" s="6"/>
      <c r="K65" s="1"/>
    </row>
    <row r="66" spans="5:11" ht="12.75">
      <c r="E66" s="1"/>
      <c r="F66" s="1"/>
      <c r="G66" s="1"/>
      <c r="H66" s="1"/>
      <c r="I66" s="1"/>
      <c r="J66" s="6"/>
      <c r="K66" s="1"/>
    </row>
    <row r="67" spans="1:2" ht="12.75">
      <c r="A67" s="9" t="s">
        <v>65</v>
      </c>
      <c r="B67" s="9"/>
    </row>
    <row r="68" spans="1:11" ht="12.75">
      <c r="A68" s="9"/>
      <c r="B68" s="11" t="s">
        <v>117</v>
      </c>
      <c r="C68" s="7" t="s">
        <v>16</v>
      </c>
      <c r="D68" s="9" t="s">
        <v>95</v>
      </c>
      <c r="E68" s="1">
        <v>1056</v>
      </c>
      <c r="F68" s="1">
        <v>1000</v>
      </c>
      <c r="G68" s="1">
        <v>1053</v>
      </c>
      <c r="H68" s="1">
        <v>998</v>
      </c>
      <c r="I68" s="1">
        <v>1054</v>
      </c>
      <c r="J68" s="1">
        <f>SUM(E68:I68)</f>
        <v>5161</v>
      </c>
      <c r="K68" s="1">
        <f aca="true" t="shared" si="5" ref="K68:K107">AVERAGE(E68:I68)</f>
        <v>1032.2</v>
      </c>
    </row>
    <row r="69" spans="1:11" ht="12.75">
      <c r="A69" s="9"/>
      <c r="B69" s="9"/>
      <c r="D69" s="7" t="s">
        <v>48</v>
      </c>
      <c r="E69" s="1">
        <v>41388</v>
      </c>
      <c r="F69" s="1">
        <v>37997</v>
      </c>
      <c r="G69" s="1">
        <v>41281</v>
      </c>
      <c r="H69" s="1">
        <v>38721</v>
      </c>
      <c r="I69" s="1">
        <v>39163</v>
      </c>
      <c r="J69" s="1">
        <f>SUM(E69:I69)</f>
        <v>198550</v>
      </c>
      <c r="K69" s="1">
        <f t="shared" si="5"/>
        <v>39710</v>
      </c>
    </row>
    <row r="70" spans="1:11" ht="12.75">
      <c r="A70" s="9" t="s">
        <v>66</v>
      </c>
      <c r="B70" s="9"/>
      <c r="E70" s="1"/>
      <c r="F70" s="1"/>
      <c r="G70" s="1"/>
      <c r="H70" s="1"/>
      <c r="I70" s="1"/>
      <c r="J70" s="1"/>
      <c r="K70" s="1"/>
    </row>
    <row r="71" spans="2:11" ht="12.75">
      <c r="B71" s="11" t="s">
        <v>117</v>
      </c>
      <c r="C71" s="7" t="s">
        <v>17</v>
      </c>
      <c r="D71" s="9" t="s">
        <v>95</v>
      </c>
      <c r="E71" s="1">
        <v>5</v>
      </c>
      <c r="F71" s="1">
        <v>5</v>
      </c>
      <c r="G71" s="1">
        <v>5</v>
      </c>
      <c r="H71" s="1">
        <v>5</v>
      </c>
      <c r="I71" s="1">
        <v>6</v>
      </c>
      <c r="J71" s="1">
        <f>SUM(E71:I71)</f>
        <v>26</v>
      </c>
      <c r="K71" s="1">
        <f t="shared" si="5"/>
        <v>5.2</v>
      </c>
    </row>
    <row r="72" spans="1:11" ht="12.75">
      <c r="A72" s="11"/>
      <c r="B72" s="11"/>
      <c r="D72" s="7" t="s">
        <v>48</v>
      </c>
      <c r="E72" s="1">
        <v>100</v>
      </c>
      <c r="F72" s="1">
        <v>100</v>
      </c>
      <c r="G72" s="1">
        <v>100</v>
      </c>
      <c r="H72" s="1">
        <v>100</v>
      </c>
      <c r="I72" s="1">
        <v>145</v>
      </c>
      <c r="J72" s="1">
        <f>SUM(E72:I72)</f>
        <v>545</v>
      </c>
      <c r="K72" s="1">
        <f t="shared" si="5"/>
        <v>109</v>
      </c>
    </row>
    <row r="73" spans="1:11" ht="12.75">
      <c r="A73" s="9" t="s">
        <v>67</v>
      </c>
      <c r="B73" s="9"/>
      <c r="E73" s="1"/>
      <c r="F73" s="1"/>
      <c r="G73" s="1"/>
      <c r="H73" s="1"/>
      <c r="I73" s="1"/>
      <c r="J73" s="1"/>
      <c r="K73" s="1"/>
    </row>
    <row r="74" spans="1:11" ht="12.75">
      <c r="A74" s="9"/>
      <c r="B74" s="11" t="s">
        <v>117</v>
      </c>
      <c r="C74" s="7" t="s">
        <v>18</v>
      </c>
      <c r="D74" s="7" t="s">
        <v>95</v>
      </c>
      <c r="E74" s="1">
        <v>572</v>
      </c>
      <c r="F74" s="1">
        <v>554</v>
      </c>
      <c r="G74" s="1">
        <v>577</v>
      </c>
      <c r="H74" s="1">
        <v>560</v>
      </c>
      <c r="I74" s="1">
        <v>572</v>
      </c>
      <c r="J74" s="1">
        <f>SUM(E74:I74)</f>
        <v>2835</v>
      </c>
      <c r="K74" s="1">
        <f t="shared" si="5"/>
        <v>567</v>
      </c>
    </row>
    <row r="75" spans="4:11" ht="12.75">
      <c r="D75" s="7" t="s">
        <v>48</v>
      </c>
      <c r="E75" s="1">
        <v>122610</v>
      </c>
      <c r="F75" s="1">
        <v>119315</v>
      </c>
      <c r="G75" s="1">
        <v>123446</v>
      </c>
      <c r="H75" s="1">
        <v>121085</v>
      </c>
      <c r="I75" s="1">
        <v>121857</v>
      </c>
      <c r="J75" s="1">
        <f>SUM(E75:I75)</f>
        <v>608313</v>
      </c>
      <c r="K75" s="1">
        <f t="shared" si="5"/>
        <v>121662.6</v>
      </c>
    </row>
    <row r="76" spans="1:11" ht="12.75">
      <c r="A76" s="9" t="s">
        <v>68</v>
      </c>
      <c r="B76" s="9"/>
      <c r="D76" s="9"/>
      <c r="E76" s="1"/>
      <c r="F76" s="1"/>
      <c r="G76" s="1"/>
      <c r="H76" s="1"/>
      <c r="I76" s="1"/>
      <c r="J76" s="1"/>
      <c r="K76" s="1"/>
    </row>
    <row r="77" spans="1:11" ht="12.75">
      <c r="A77" s="9"/>
      <c r="B77" s="11" t="s">
        <v>117</v>
      </c>
      <c r="C77" s="7" t="s">
        <v>19</v>
      </c>
      <c r="D77" s="7" t="s">
        <v>95</v>
      </c>
      <c r="E77" s="1">
        <v>1</v>
      </c>
      <c r="F77" s="1">
        <v>1</v>
      </c>
      <c r="G77" s="1">
        <v>1</v>
      </c>
      <c r="H77" s="1">
        <v>1</v>
      </c>
      <c r="I77" s="1">
        <v>2</v>
      </c>
      <c r="J77" s="1">
        <f>SUM(E77:I77)</f>
        <v>6</v>
      </c>
      <c r="K77" s="1">
        <f t="shared" si="5"/>
        <v>1.2</v>
      </c>
    </row>
    <row r="78" spans="1:11" ht="12.75">
      <c r="A78" s="11"/>
      <c r="B78" s="11"/>
      <c r="D78" s="7" t="s">
        <v>48</v>
      </c>
      <c r="E78" s="1">
        <v>29</v>
      </c>
      <c r="F78" s="1">
        <v>29</v>
      </c>
      <c r="G78" s="1">
        <v>29</v>
      </c>
      <c r="H78" s="1">
        <v>29</v>
      </c>
      <c r="I78" s="1">
        <v>87</v>
      </c>
      <c r="J78" s="1">
        <f>SUM(E78:I78)</f>
        <v>203</v>
      </c>
      <c r="K78" s="1">
        <f t="shared" si="5"/>
        <v>40.6</v>
      </c>
    </row>
    <row r="79" spans="1:11" ht="12.75">
      <c r="A79" s="9" t="s">
        <v>69</v>
      </c>
      <c r="B79" s="9"/>
      <c r="E79" s="1"/>
      <c r="F79" s="1"/>
      <c r="G79" s="1"/>
      <c r="H79" s="1"/>
      <c r="I79" s="1"/>
      <c r="J79" s="1"/>
      <c r="K79" s="1"/>
    </row>
    <row r="80" spans="1:11" ht="12.75">
      <c r="A80" s="11"/>
      <c r="B80" s="11" t="s">
        <v>117</v>
      </c>
      <c r="C80" s="7" t="s">
        <v>20</v>
      </c>
      <c r="D80" s="7" t="s">
        <v>95</v>
      </c>
      <c r="E80" s="1">
        <v>433</v>
      </c>
      <c r="F80" s="1">
        <v>407</v>
      </c>
      <c r="G80" s="1">
        <v>429</v>
      </c>
      <c r="H80" s="1">
        <v>407</v>
      </c>
      <c r="I80" s="1">
        <v>430</v>
      </c>
      <c r="J80" s="1">
        <f>SUM(E80:I80)</f>
        <v>2106</v>
      </c>
      <c r="K80" s="1">
        <f t="shared" si="5"/>
        <v>421.2</v>
      </c>
    </row>
    <row r="81" spans="1:11" ht="12.75">
      <c r="A81" s="9"/>
      <c r="B81" s="9"/>
      <c r="D81" s="7" t="s">
        <v>48</v>
      </c>
      <c r="E81" s="1">
        <v>30370</v>
      </c>
      <c r="F81" s="1">
        <v>27864</v>
      </c>
      <c r="G81" s="1">
        <v>29758</v>
      </c>
      <c r="H81" s="1">
        <v>27824</v>
      </c>
      <c r="I81" s="1">
        <v>29100</v>
      </c>
      <c r="J81" s="1">
        <f>SUM(E81:I81)</f>
        <v>144916</v>
      </c>
      <c r="K81" s="1">
        <f t="shared" si="5"/>
        <v>28983.2</v>
      </c>
    </row>
    <row r="82" spans="1:11" ht="12.75">
      <c r="A82" s="9" t="s">
        <v>70</v>
      </c>
      <c r="B82" s="9"/>
      <c r="D82" s="9"/>
      <c r="E82" s="1"/>
      <c r="F82" s="1"/>
      <c r="G82" s="1"/>
      <c r="H82" s="1"/>
      <c r="I82" s="1"/>
      <c r="J82" s="1"/>
      <c r="K82" s="1"/>
    </row>
    <row r="83" spans="2:11" ht="12.75">
      <c r="B83" s="11" t="s">
        <v>117</v>
      </c>
      <c r="C83" s="7" t="s">
        <v>21</v>
      </c>
      <c r="D83" s="7" t="s">
        <v>95</v>
      </c>
      <c r="E83" s="1">
        <v>3</v>
      </c>
      <c r="F83" s="1">
        <v>3</v>
      </c>
      <c r="G83" s="1">
        <v>3</v>
      </c>
      <c r="H83" s="1">
        <v>3</v>
      </c>
      <c r="I83" s="1">
        <v>3</v>
      </c>
      <c r="J83" s="1">
        <f>SUM(E83:I83)</f>
        <v>15</v>
      </c>
      <c r="K83" s="1">
        <f t="shared" si="5"/>
        <v>3</v>
      </c>
    </row>
    <row r="84" spans="1:11" ht="12.75">
      <c r="A84" s="9"/>
      <c r="B84" s="9"/>
      <c r="D84" s="7" t="s">
        <v>48</v>
      </c>
      <c r="E84" s="1">
        <v>123</v>
      </c>
      <c r="F84" s="1">
        <v>123</v>
      </c>
      <c r="G84" s="1">
        <v>123</v>
      </c>
      <c r="H84" s="1">
        <v>123</v>
      </c>
      <c r="I84" s="1">
        <v>109</v>
      </c>
      <c r="J84" s="1">
        <f aca="true" t="shared" si="6" ref="J84:J147">SUM(E84:I84)</f>
        <v>601</v>
      </c>
      <c r="K84" s="1">
        <f t="shared" si="5"/>
        <v>120.2</v>
      </c>
    </row>
    <row r="85" spans="1:11" ht="12.75">
      <c r="A85" s="9" t="s">
        <v>71</v>
      </c>
      <c r="B85" s="9"/>
      <c r="D85" s="9"/>
      <c r="E85" s="1"/>
      <c r="F85" s="1"/>
      <c r="G85" s="1"/>
      <c r="H85" s="1"/>
      <c r="I85" s="1"/>
      <c r="J85" s="1"/>
      <c r="K85" s="1"/>
    </row>
    <row r="86" spans="1:11" ht="12.75">
      <c r="A86" s="9"/>
      <c r="B86" s="11" t="s">
        <v>117</v>
      </c>
      <c r="C86" s="7" t="s">
        <v>22</v>
      </c>
      <c r="D86" s="7" t="s">
        <v>95</v>
      </c>
      <c r="E86" s="1">
        <v>273</v>
      </c>
      <c r="F86" s="1">
        <v>272</v>
      </c>
      <c r="G86" s="1">
        <v>276</v>
      </c>
      <c r="H86" s="1">
        <v>268</v>
      </c>
      <c r="I86" s="1">
        <v>276</v>
      </c>
      <c r="J86" s="1">
        <f>SUM(E86:I86)</f>
        <v>1365</v>
      </c>
      <c r="K86" s="1">
        <f t="shared" si="5"/>
        <v>273</v>
      </c>
    </row>
    <row r="87" spans="4:11" ht="12.75">
      <c r="D87" s="7" t="s">
        <v>48</v>
      </c>
      <c r="E87" s="1">
        <v>46018</v>
      </c>
      <c r="F87" s="1">
        <v>45056</v>
      </c>
      <c r="G87" s="1">
        <v>46188</v>
      </c>
      <c r="H87" s="1">
        <v>45016</v>
      </c>
      <c r="I87" s="1">
        <v>45812</v>
      </c>
      <c r="J87" s="1">
        <f>SUM(E87:I87)</f>
        <v>228090</v>
      </c>
      <c r="K87" s="1">
        <f t="shared" si="5"/>
        <v>45618</v>
      </c>
    </row>
    <row r="88" spans="1:11" ht="12.75">
      <c r="A88" s="9" t="s">
        <v>72</v>
      </c>
      <c r="B88" s="9"/>
      <c r="D88" s="9"/>
      <c r="E88" s="1"/>
      <c r="F88" s="1"/>
      <c r="G88" s="1"/>
      <c r="H88" s="1"/>
      <c r="I88" s="1"/>
      <c r="J88" s="1"/>
      <c r="K88" s="1"/>
    </row>
    <row r="89" spans="1:11" ht="12.75">
      <c r="A89" s="9"/>
      <c r="B89" s="11" t="s">
        <v>117</v>
      </c>
      <c r="C89" s="7" t="s">
        <v>23</v>
      </c>
      <c r="D89" s="7" t="s">
        <v>95</v>
      </c>
      <c r="E89" s="1">
        <v>1</v>
      </c>
      <c r="F89" s="1">
        <v>1</v>
      </c>
      <c r="G89" s="1">
        <v>1</v>
      </c>
      <c r="H89" s="1">
        <v>2</v>
      </c>
      <c r="I89" s="1">
        <v>2</v>
      </c>
      <c r="J89" s="1">
        <f t="shared" si="6"/>
        <v>7</v>
      </c>
      <c r="K89" s="1">
        <f t="shared" si="5"/>
        <v>1.4</v>
      </c>
    </row>
    <row r="90" spans="1:11" ht="12.75">
      <c r="A90" s="11"/>
      <c r="B90" s="11"/>
      <c r="D90" s="7" t="s">
        <v>48</v>
      </c>
      <c r="E90" s="1">
        <v>60</v>
      </c>
      <c r="F90" s="1">
        <v>60</v>
      </c>
      <c r="G90" s="1">
        <v>60</v>
      </c>
      <c r="H90" s="1">
        <v>106</v>
      </c>
      <c r="I90" s="1">
        <v>100</v>
      </c>
      <c r="J90" s="1">
        <f t="shared" si="6"/>
        <v>386</v>
      </c>
      <c r="K90" s="1">
        <f t="shared" si="5"/>
        <v>77.2</v>
      </c>
    </row>
    <row r="91" spans="1:11" ht="12.75">
      <c r="A91" s="9" t="s">
        <v>73</v>
      </c>
      <c r="B91" s="9"/>
      <c r="E91" s="1"/>
      <c r="F91" s="1"/>
      <c r="G91" s="1"/>
      <c r="H91" s="1"/>
      <c r="I91" s="1"/>
      <c r="J91" s="1"/>
      <c r="K91" s="1"/>
    </row>
    <row r="92" spans="1:11" ht="12.75">
      <c r="A92" s="11"/>
      <c r="B92" s="11" t="s">
        <v>117</v>
      </c>
      <c r="C92" s="7" t="s">
        <v>24</v>
      </c>
      <c r="D92" s="7" t="s">
        <v>95</v>
      </c>
      <c r="E92" s="1">
        <v>359</v>
      </c>
      <c r="F92" s="1">
        <v>341</v>
      </c>
      <c r="G92" s="1">
        <v>359</v>
      </c>
      <c r="H92" s="1">
        <v>343</v>
      </c>
      <c r="I92" s="1">
        <v>363</v>
      </c>
      <c r="J92" s="1">
        <f>SUM(E92:I92)</f>
        <v>1765</v>
      </c>
      <c r="K92" s="1">
        <f t="shared" si="5"/>
        <v>353</v>
      </c>
    </row>
    <row r="93" spans="1:11" ht="12.75">
      <c r="A93" s="9"/>
      <c r="B93" s="9"/>
      <c r="D93" s="7" t="s">
        <v>48</v>
      </c>
      <c r="E93" s="1">
        <v>76779</v>
      </c>
      <c r="F93" s="1">
        <v>72686</v>
      </c>
      <c r="G93" s="1">
        <v>76875</v>
      </c>
      <c r="H93" s="1">
        <v>73042</v>
      </c>
      <c r="I93" s="1">
        <v>76291</v>
      </c>
      <c r="J93" s="1">
        <f>SUM(E93:I93)</f>
        <v>375673</v>
      </c>
      <c r="K93" s="1">
        <f t="shared" si="5"/>
        <v>75134.6</v>
      </c>
    </row>
    <row r="94" spans="1:10" ht="12.75">
      <c r="A94" s="9" t="s">
        <v>74</v>
      </c>
      <c r="B94" s="9"/>
      <c r="D94" s="9"/>
      <c r="E94" s="1"/>
      <c r="F94" s="1"/>
      <c r="G94" s="1"/>
      <c r="H94" s="1"/>
      <c r="I94" s="1"/>
      <c r="J94" s="1"/>
    </row>
    <row r="95" spans="2:11" ht="12.75">
      <c r="B95" s="11" t="s">
        <v>117</v>
      </c>
      <c r="C95" s="7" t="s">
        <v>25</v>
      </c>
      <c r="D95" s="7" t="s">
        <v>95</v>
      </c>
      <c r="E95" s="1">
        <v>6</v>
      </c>
      <c r="F95" s="1">
        <v>5</v>
      </c>
      <c r="G95" s="1">
        <v>5</v>
      </c>
      <c r="H95" s="1">
        <v>5</v>
      </c>
      <c r="I95" s="1">
        <v>5</v>
      </c>
      <c r="J95" s="1">
        <f t="shared" si="6"/>
        <v>26</v>
      </c>
      <c r="K95" s="1">
        <f t="shared" si="5"/>
        <v>5.2</v>
      </c>
    </row>
    <row r="96" spans="4:11" ht="12.75">
      <c r="D96" s="7" t="s">
        <v>48</v>
      </c>
      <c r="E96" s="1">
        <v>870</v>
      </c>
      <c r="F96" s="1">
        <v>666</v>
      </c>
      <c r="G96" s="1">
        <v>555</v>
      </c>
      <c r="H96" s="1">
        <v>551</v>
      </c>
      <c r="I96" s="1">
        <v>654</v>
      </c>
      <c r="J96" s="1">
        <f t="shared" si="6"/>
        <v>3296</v>
      </c>
      <c r="K96" s="1">
        <f t="shared" si="5"/>
        <v>659.2</v>
      </c>
    </row>
    <row r="97" spans="1:10" ht="12.75">
      <c r="A97" s="9" t="s">
        <v>75</v>
      </c>
      <c r="B97" s="9"/>
      <c r="D97" s="9"/>
      <c r="E97" s="1"/>
      <c r="F97" s="1"/>
      <c r="G97" s="1"/>
      <c r="H97" s="1"/>
      <c r="I97" s="1"/>
      <c r="J97" s="1"/>
    </row>
    <row r="98" spans="1:11" ht="12.75">
      <c r="A98" s="9"/>
      <c r="B98" s="11" t="s">
        <v>117</v>
      </c>
      <c r="C98" s="7" t="s">
        <v>26</v>
      </c>
      <c r="D98" s="7" t="s">
        <v>95</v>
      </c>
      <c r="E98" s="1">
        <v>97</v>
      </c>
      <c r="F98" s="1">
        <v>94</v>
      </c>
      <c r="G98" s="1">
        <v>99</v>
      </c>
      <c r="H98" s="1">
        <v>97</v>
      </c>
      <c r="I98" s="1">
        <v>104</v>
      </c>
      <c r="J98" s="1">
        <f>SUM(E98:I98)</f>
        <v>491</v>
      </c>
      <c r="K98" s="1">
        <f t="shared" si="5"/>
        <v>98.2</v>
      </c>
    </row>
    <row r="99" spans="4:11" ht="12.75">
      <c r="D99" s="7" t="s">
        <v>48</v>
      </c>
      <c r="E99" s="1">
        <v>30860</v>
      </c>
      <c r="F99" s="1">
        <v>29663</v>
      </c>
      <c r="G99" s="1">
        <v>31977</v>
      </c>
      <c r="H99" s="1">
        <v>29412</v>
      </c>
      <c r="I99" s="1">
        <v>31623</v>
      </c>
      <c r="J99" s="1">
        <f>SUM(E99:I99)</f>
        <v>153535</v>
      </c>
      <c r="K99" s="1">
        <f t="shared" si="5"/>
        <v>30707</v>
      </c>
    </row>
    <row r="100" spans="1:10" ht="12.75">
      <c r="A100" s="9" t="s">
        <v>76</v>
      </c>
      <c r="B100" s="9"/>
      <c r="D100" s="9"/>
      <c r="E100" s="1"/>
      <c r="F100" s="1"/>
      <c r="G100" s="1"/>
      <c r="H100" s="1"/>
      <c r="I100" s="1"/>
      <c r="J100" s="1"/>
    </row>
    <row r="101" spans="1:11" ht="12.75">
      <c r="A101" s="9"/>
      <c r="B101" s="11" t="s">
        <v>117</v>
      </c>
      <c r="C101" s="7" t="s">
        <v>44</v>
      </c>
      <c r="D101" s="7" t="s">
        <v>95</v>
      </c>
      <c r="E101" s="1">
        <v>0</v>
      </c>
      <c r="F101" s="1">
        <v>0</v>
      </c>
      <c r="G101" s="1">
        <v>0</v>
      </c>
      <c r="H101" s="1">
        <v>0</v>
      </c>
      <c r="I101" s="1">
        <v>1</v>
      </c>
      <c r="J101" s="1">
        <f t="shared" si="6"/>
        <v>1</v>
      </c>
      <c r="K101" s="1">
        <f t="shared" si="5"/>
        <v>0.2</v>
      </c>
    </row>
    <row r="102" spans="1:11" ht="12.75">
      <c r="A102" s="9"/>
      <c r="B102" s="9"/>
      <c r="D102" s="7" t="s">
        <v>48</v>
      </c>
      <c r="E102" s="1">
        <v>0</v>
      </c>
      <c r="F102" s="1">
        <v>0</v>
      </c>
      <c r="G102" s="1">
        <v>0</v>
      </c>
      <c r="H102" s="1">
        <v>0</v>
      </c>
      <c r="I102" s="1">
        <v>171</v>
      </c>
      <c r="J102" s="1">
        <f t="shared" si="6"/>
        <v>171</v>
      </c>
      <c r="K102" s="1">
        <f t="shared" si="5"/>
        <v>34.2</v>
      </c>
    </row>
    <row r="103" spans="1:10" ht="12.75">
      <c r="A103" s="9" t="s">
        <v>77</v>
      </c>
      <c r="B103" s="9"/>
      <c r="D103" s="9"/>
      <c r="E103" s="1"/>
      <c r="F103" s="1"/>
      <c r="G103" s="1"/>
      <c r="H103" s="1"/>
      <c r="I103" s="1"/>
      <c r="J103" s="1"/>
    </row>
    <row r="104" spans="1:11" ht="12.75">
      <c r="A104" s="9"/>
      <c r="B104" s="11" t="s">
        <v>117</v>
      </c>
      <c r="C104" s="7" t="s">
        <v>27</v>
      </c>
      <c r="D104" s="7" t="s">
        <v>95</v>
      </c>
      <c r="E104" s="1">
        <v>1059</v>
      </c>
      <c r="F104" s="1">
        <v>989</v>
      </c>
      <c r="G104" s="1">
        <v>1056</v>
      </c>
      <c r="H104" s="1">
        <v>981</v>
      </c>
      <c r="I104" s="1">
        <v>1042</v>
      </c>
      <c r="J104" s="1">
        <f>SUM(E104:I104)</f>
        <v>5127</v>
      </c>
      <c r="K104" s="1">
        <f t="shared" si="5"/>
        <v>1025.4</v>
      </c>
    </row>
    <row r="105" spans="1:11" ht="12.75">
      <c r="A105" s="9"/>
      <c r="B105" s="9"/>
      <c r="D105" s="7" t="s">
        <v>48</v>
      </c>
      <c r="E105" s="1">
        <v>209841</v>
      </c>
      <c r="F105" s="1">
        <v>182324</v>
      </c>
      <c r="G105" s="1">
        <v>208683</v>
      </c>
      <c r="H105" s="1">
        <v>171494</v>
      </c>
      <c r="I105" s="1">
        <v>180823</v>
      </c>
      <c r="J105" s="1">
        <f>SUM(E105:I105)</f>
        <v>953165</v>
      </c>
      <c r="K105" s="1">
        <f t="shared" si="5"/>
        <v>190633</v>
      </c>
    </row>
    <row r="106" spans="1:10" ht="12.75">
      <c r="A106" s="9" t="s">
        <v>78</v>
      </c>
      <c r="B106" s="9"/>
      <c r="D106" s="9"/>
      <c r="E106" s="1"/>
      <c r="F106" s="1"/>
      <c r="G106" s="1"/>
      <c r="H106" s="1"/>
      <c r="I106" s="1"/>
      <c r="J106" s="1"/>
    </row>
    <row r="107" spans="1:11" ht="12.75">
      <c r="A107" s="9"/>
      <c r="B107" s="11" t="s">
        <v>117</v>
      </c>
      <c r="C107" s="7" t="s">
        <v>28</v>
      </c>
      <c r="D107" s="7" t="s">
        <v>95</v>
      </c>
      <c r="E107" s="1">
        <v>3</v>
      </c>
      <c r="F107" s="1">
        <v>3</v>
      </c>
      <c r="G107" s="1">
        <v>2</v>
      </c>
      <c r="H107" s="1">
        <v>2</v>
      </c>
      <c r="I107" s="1">
        <v>3</v>
      </c>
      <c r="J107" s="1">
        <f t="shared" si="6"/>
        <v>13</v>
      </c>
      <c r="K107" s="1">
        <f t="shared" si="5"/>
        <v>2.6</v>
      </c>
    </row>
    <row r="108" spans="1:11" ht="12.75">
      <c r="A108" s="11"/>
      <c r="B108" s="11"/>
      <c r="D108" s="7" t="s">
        <v>48</v>
      </c>
      <c r="E108" s="1">
        <v>225</v>
      </c>
      <c r="F108" s="1">
        <v>267</v>
      </c>
      <c r="G108" s="1">
        <v>90</v>
      </c>
      <c r="H108" s="1">
        <v>90</v>
      </c>
      <c r="I108" s="1">
        <v>81</v>
      </c>
      <c r="J108" s="1">
        <f t="shared" si="6"/>
        <v>753</v>
      </c>
      <c r="K108" s="1">
        <f>AVERAGE(E108:I108)</f>
        <v>150.6</v>
      </c>
    </row>
    <row r="109" spans="1:10" ht="12.75">
      <c r="A109" s="9" t="s">
        <v>79</v>
      </c>
      <c r="B109" s="9"/>
      <c r="D109" s="9"/>
      <c r="E109" s="1"/>
      <c r="F109" s="1"/>
      <c r="G109" s="1"/>
      <c r="H109" s="1"/>
      <c r="I109" s="1"/>
      <c r="J109" s="1"/>
    </row>
    <row r="110" spans="1:11" ht="12.75">
      <c r="A110" s="9"/>
      <c r="B110" s="11" t="s">
        <v>117</v>
      </c>
      <c r="C110" s="7" t="s">
        <v>29</v>
      </c>
      <c r="D110" s="7" t="s">
        <v>95</v>
      </c>
      <c r="E110" s="1">
        <v>95</v>
      </c>
      <c r="F110" s="1">
        <v>91</v>
      </c>
      <c r="G110" s="1">
        <v>93</v>
      </c>
      <c r="H110" s="1">
        <v>90</v>
      </c>
      <c r="I110" s="1">
        <v>93</v>
      </c>
      <c r="J110" s="1">
        <f t="shared" si="6"/>
        <v>462</v>
      </c>
      <c r="K110" s="1">
        <f>AVERAGE(E110:I110)</f>
        <v>92.4</v>
      </c>
    </row>
    <row r="111" spans="4:11" ht="12.75">
      <c r="D111" s="7" t="s">
        <v>48</v>
      </c>
      <c r="E111" s="1">
        <v>10771</v>
      </c>
      <c r="F111" s="1">
        <v>10213</v>
      </c>
      <c r="G111" s="1">
        <v>10640</v>
      </c>
      <c r="H111" s="1">
        <v>10043</v>
      </c>
      <c r="I111" s="1">
        <v>9288</v>
      </c>
      <c r="J111" s="1">
        <f t="shared" si="6"/>
        <v>50955</v>
      </c>
      <c r="K111" s="1">
        <f>AVERAGE(E111:I111)</f>
        <v>10191</v>
      </c>
    </row>
    <row r="112" spans="1:10" ht="12.75">
      <c r="A112" s="9" t="s">
        <v>80</v>
      </c>
      <c r="B112" s="9"/>
      <c r="D112" s="9"/>
      <c r="E112" s="1"/>
      <c r="F112" s="1"/>
      <c r="G112" s="1"/>
      <c r="H112" s="1"/>
      <c r="I112" s="1"/>
      <c r="J112" s="1"/>
    </row>
    <row r="113" spans="1:11" ht="12.75">
      <c r="A113" s="9"/>
      <c r="B113" s="11" t="s">
        <v>117</v>
      </c>
      <c r="C113" s="7" t="s">
        <v>30</v>
      </c>
      <c r="D113" s="7" t="s">
        <v>95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f t="shared" si="6"/>
        <v>5</v>
      </c>
      <c r="K113" s="1">
        <f>AVERAGE(E113:I113)</f>
        <v>1</v>
      </c>
    </row>
    <row r="114" spans="1:11" ht="12.75">
      <c r="A114" s="11"/>
      <c r="B114" s="11"/>
      <c r="D114" s="7" t="s">
        <v>48</v>
      </c>
      <c r="E114" s="1">
        <v>80</v>
      </c>
      <c r="F114" s="1">
        <v>80</v>
      </c>
      <c r="G114" s="1">
        <v>80</v>
      </c>
      <c r="H114" s="1">
        <v>80</v>
      </c>
      <c r="I114" s="1">
        <v>80</v>
      </c>
      <c r="J114" s="1">
        <f t="shared" si="6"/>
        <v>400</v>
      </c>
      <c r="K114" s="1">
        <f>AVERAGE(E114:I114)</f>
        <v>80</v>
      </c>
    </row>
    <row r="115" spans="1:10" ht="12.75">
      <c r="A115" s="9" t="s">
        <v>81</v>
      </c>
      <c r="B115" s="9"/>
      <c r="E115" s="1"/>
      <c r="F115" s="1"/>
      <c r="G115" s="1"/>
      <c r="H115" s="1"/>
      <c r="I115" s="1"/>
      <c r="J115" s="1"/>
    </row>
    <row r="116" spans="1:11" ht="12.75">
      <c r="A116" s="9"/>
      <c r="B116" s="11" t="s">
        <v>117</v>
      </c>
      <c r="C116" s="7" t="s">
        <v>31</v>
      </c>
      <c r="D116" s="7" t="s">
        <v>95</v>
      </c>
      <c r="E116" s="1">
        <v>19</v>
      </c>
      <c r="F116" s="1">
        <v>19</v>
      </c>
      <c r="G116" s="1">
        <v>18</v>
      </c>
      <c r="H116" s="1">
        <v>18</v>
      </c>
      <c r="I116" s="1">
        <v>15</v>
      </c>
      <c r="J116" s="1">
        <f>SUM(E116:I116)</f>
        <v>89</v>
      </c>
      <c r="K116" s="1">
        <f>AVERAGE(E116:I116)</f>
        <v>17.8</v>
      </c>
    </row>
    <row r="117" spans="1:11" ht="12.75">
      <c r="A117" s="9"/>
      <c r="B117" s="9"/>
      <c r="D117" s="7" t="s">
        <v>48</v>
      </c>
      <c r="E117" s="1">
        <v>8835</v>
      </c>
      <c r="F117" s="1">
        <v>8656</v>
      </c>
      <c r="G117" s="1">
        <v>8190</v>
      </c>
      <c r="H117" s="1">
        <v>7140</v>
      </c>
      <c r="I117" s="1">
        <v>1995</v>
      </c>
      <c r="J117" s="1">
        <f>SUM(E117:I117)</f>
        <v>34816</v>
      </c>
      <c r="K117" s="1">
        <f>AVERAGE(E117:I117)</f>
        <v>6963.2</v>
      </c>
    </row>
    <row r="118" spans="1:10" ht="12.75">
      <c r="A118" s="9" t="s">
        <v>82</v>
      </c>
      <c r="B118" s="9"/>
      <c r="D118" s="9"/>
      <c r="E118" s="1"/>
      <c r="F118" s="1"/>
      <c r="G118" s="1"/>
      <c r="H118" s="1"/>
      <c r="I118" s="1"/>
      <c r="J118" s="1"/>
    </row>
    <row r="119" spans="2:11" ht="12.75">
      <c r="B119" s="11" t="s">
        <v>117</v>
      </c>
      <c r="C119" s="7" t="s">
        <v>32</v>
      </c>
      <c r="D119" s="7" t="s">
        <v>95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f t="shared" si="6"/>
        <v>0</v>
      </c>
      <c r="K119" s="1">
        <f>AVERAGE(E119:I119)</f>
        <v>0</v>
      </c>
    </row>
    <row r="120" spans="1:11" ht="12.75">
      <c r="A120" s="9"/>
      <c r="B120" s="9"/>
      <c r="D120" s="7" t="s">
        <v>48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f t="shared" si="6"/>
        <v>0</v>
      </c>
      <c r="K120" s="1">
        <f>AVERAGE(E120:I120)</f>
        <v>0</v>
      </c>
    </row>
    <row r="121" spans="1:10" ht="12.75">
      <c r="A121" s="9" t="s">
        <v>83</v>
      </c>
      <c r="B121" s="9"/>
      <c r="D121" s="9"/>
      <c r="E121" s="1"/>
      <c r="F121" s="1"/>
      <c r="G121" s="1"/>
      <c r="H121" s="1"/>
      <c r="I121" s="1"/>
      <c r="J121" s="1"/>
    </row>
    <row r="122" spans="1:11" ht="12.75">
      <c r="A122" s="9"/>
      <c r="B122" s="11" t="s">
        <v>117</v>
      </c>
      <c r="C122" s="7" t="s">
        <v>33</v>
      </c>
      <c r="D122" s="7" t="s">
        <v>95</v>
      </c>
      <c r="E122" s="1">
        <v>214</v>
      </c>
      <c r="F122" s="1">
        <v>202</v>
      </c>
      <c r="G122" s="1">
        <v>212</v>
      </c>
      <c r="H122" s="1">
        <v>199</v>
      </c>
      <c r="I122" s="1">
        <v>210</v>
      </c>
      <c r="J122" s="1">
        <f t="shared" si="6"/>
        <v>1037</v>
      </c>
      <c r="K122" s="1">
        <f>AVERAGE(E122:I122)</f>
        <v>207.4</v>
      </c>
    </row>
    <row r="123" spans="4:11" ht="12.75">
      <c r="D123" s="7" t="s">
        <v>48</v>
      </c>
      <c r="E123" s="1">
        <v>54978</v>
      </c>
      <c r="F123" s="1">
        <v>51193</v>
      </c>
      <c r="G123" s="1">
        <v>54388</v>
      </c>
      <c r="H123" s="1">
        <v>49886</v>
      </c>
      <c r="I123" s="1">
        <v>50562</v>
      </c>
      <c r="J123" s="1">
        <f t="shared" si="6"/>
        <v>261007</v>
      </c>
      <c r="K123" s="1">
        <f>AVERAGE(E123:I123)</f>
        <v>52201.4</v>
      </c>
    </row>
    <row r="124" spans="1:10" ht="12.75">
      <c r="A124" s="9" t="s">
        <v>84</v>
      </c>
      <c r="B124" s="9"/>
      <c r="D124" s="9"/>
      <c r="E124" s="1"/>
      <c r="F124" s="1"/>
      <c r="G124" s="1"/>
      <c r="H124" s="1"/>
      <c r="I124" s="1"/>
      <c r="J124" s="1"/>
    </row>
    <row r="125" spans="2:11" ht="12.75">
      <c r="B125" s="11" t="s">
        <v>117</v>
      </c>
      <c r="C125" s="7" t="s">
        <v>34</v>
      </c>
      <c r="D125" s="7" t="s">
        <v>95</v>
      </c>
      <c r="E125" s="1">
        <v>1</v>
      </c>
      <c r="F125" s="1">
        <v>1</v>
      </c>
      <c r="G125" s="1">
        <v>1</v>
      </c>
      <c r="H125" s="1">
        <v>1</v>
      </c>
      <c r="I125" s="1">
        <v>2</v>
      </c>
      <c r="J125" s="1">
        <f t="shared" si="6"/>
        <v>6</v>
      </c>
      <c r="K125" s="1">
        <f>AVERAGE(E125:I125)</f>
        <v>1.2</v>
      </c>
    </row>
    <row r="126" spans="4:11" ht="12.75">
      <c r="D126" s="7" t="s">
        <v>48</v>
      </c>
      <c r="E126" s="1">
        <v>167</v>
      </c>
      <c r="F126" s="1">
        <v>167</v>
      </c>
      <c r="G126" s="1">
        <v>167</v>
      </c>
      <c r="H126" s="1">
        <v>167</v>
      </c>
      <c r="I126" s="1">
        <v>334</v>
      </c>
      <c r="J126" s="1">
        <f t="shared" si="6"/>
        <v>1002</v>
      </c>
      <c r="K126" s="1">
        <f>AVERAGE(E126:I126)</f>
        <v>200.4</v>
      </c>
    </row>
    <row r="127" spans="1:10" ht="12.75">
      <c r="A127" s="9" t="s">
        <v>85</v>
      </c>
      <c r="B127" s="9"/>
      <c r="D127" s="9"/>
      <c r="E127" s="1"/>
      <c r="F127" s="1"/>
      <c r="G127" s="1"/>
      <c r="H127" s="1"/>
      <c r="I127" s="1"/>
      <c r="J127" s="1"/>
    </row>
    <row r="128" spans="2:11" ht="12.75">
      <c r="B128" s="11" t="s">
        <v>117</v>
      </c>
      <c r="C128" s="7" t="s">
        <v>35</v>
      </c>
      <c r="D128" s="7" t="s">
        <v>95</v>
      </c>
      <c r="E128" s="1">
        <v>8</v>
      </c>
      <c r="F128" s="1">
        <v>7</v>
      </c>
      <c r="G128" s="1">
        <v>7</v>
      </c>
      <c r="H128" s="1">
        <v>6</v>
      </c>
      <c r="I128" s="1">
        <v>6</v>
      </c>
      <c r="J128" s="1">
        <f t="shared" si="6"/>
        <v>34</v>
      </c>
      <c r="K128" s="1">
        <f>AVERAGE(E128:I128)</f>
        <v>6.8</v>
      </c>
    </row>
    <row r="129" spans="1:11" ht="12.75">
      <c r="A129" s="9"/>
      <c r="B129" s="9"/>
      <c r="D129" s="7" t="s">
        <v>48</v>
      </c>
      <c r="E129" s="1">
        <v>5641</v>
      </c>
      <c r="F129" s="1">
        <v>5628</v>
      </c>
      <c r="G129" s="1">
        <v>5628</v>
      </c>
      <c r="H129" s="1">
        <v>4422</v>
      </c>
      <c r="I129" s="1">
        <v>4422</v>
      </c>
      <c r="J129" s="1">
        <f t="shared" si="6"/>
        <v>25741</v>
      </c>
      <c r="K129" s="1">
        <f>AVERAGE(E129:I129)</f>
        <v>5148.2</v>
      </c>
    </row>
    <row r="130" spans="1:10" ht="12.75">
      <c r="A130" s="9" t="s">
        <v>86</v>
      </c>
      <c r="B130" s="9"/>
      <c r="E130" s="1"/>
      <c r="F130" s="1"/>
      <c r="G130" s="1"/>
      <c r="H130" s="1"/>
      <c r="I130" s="1"/>
      <c r="J130" s="1"/>
    </row>
    <row r="131" spans="2:11" ht="12.75">
      <c r="B131" s="11" t="s">
        <v>117</v>
      </c>
      <c r="C131" s="7" t="s">
        <v>36</v>
      </c>
      <c r="D131" s="7" t="s">
        <v>95</v>
      </c>
      <c r="E131" s="1">
        <v>16</v>
      </c>
      <c r="F131" s="1">
        <v>16</v>
      </c>
      <c r="G131" s="1">
        <v>16</v>
      </c>
      <c r="H131" s="1">
        <v>15</v>
      </c>
      <c r="I131" s="1">
        <v>13</v>
      </c>
      <c r="J131" s="1">
        <f t="shared" si="6"/>
        <v>76</v>
      </c>
      <c r="K131" s="1">
        <f>AVERAGE(E131:I131)</f>
        <v>15.2</v>
      </c>
    </row>
    <row r="132" spans="4:11" ht="12.75">
      <c r="D132" s="7" t="s">
        <v>48</v>
      </c>
      <c r="E132" s="1">
        <v>3256</v>
      </c>
      <c r="F132" s="1">
        <v>3256</v>
      </c>
      <c r="G132" s="1">
        <v>3256</v>
      </c>
      <c r="H132" s="1">
        <v>2706</v>
      </c>
      <c r="I132" s="1">
        <v>2596</v>
      </c>
      <c r="J132" s="1">
        <f t="shared" si="6"/>
        <v>15070</v>
      </c>
      <c r="K132" s="1">
        <f>AVERAGE(E132:I132)</f>
        <v>3014</v>
      </c>
    </row>
    <row r="133" spans="1:10" ht="12.75">
      <c r="A133" s="9" t="s">
        <v>87</v>
      </c>
      <c r="B133" s="9"/>
      <c r="E133" s="1"/>
      <c r="F133" s="1"/>
      <c r="G133" s="1"/>
      <c r="H133" s="1"/>
      <c r="I133" s="1"/>
      <c r="J133" s="1"/>
    </row>
    <row r="134" spans="2:11" ht="12.75">
      <c r="B134" s="11" t="s">
        <v>117</v>
      </c>
      <c r="C134" s="7" t="s">
        <v>37</v>
      </c>
      <c r="D134" s="7" t="s">
        <v>95</v>
      </c>
      <c r="E134" s="1">
        <v>4</v>
      </c>
      <c r="F134" s="1">
        <v>4</v>
      </c>
      <c r="G134" s="1">
        <v>4</v>
      </c>
      <c r="H134" s="1">
        <v>3</v>
      </c>
      <c r="I134" s="1">
        <v>3</v>
      </c>
      <c r="J134" s="1">
        <f t="shared" si="6"/>
        <v>18</v>
      </c>
      <c r="K134" s="1">
        <f>AVERAGE(E134:I134)</f>
        <v>3.6</v>
      </c>
    </row>
    <row r="135" spans="4:11" ht="12.75">
      <c r="D135" s="7" t="s">
        <v>48</v>
      </c>
      <c r="E135" s="1">
        <v>400</v>
      </c>
      <c r="F135" s="1">
        <v>400</v>
      </c>
      <c r="G135" s="1">
        <v>400</v>
      </c>
      <c r="H135" s="1">
        <v>150</v>
      </c>
      <c r="I135" s="1">
        <v>150</v>
      </c>
      <c r="J135" s="1">
        <f t="shared" si="6"/>
        <v>1500</v>
      </c>
      <c r="K135" s="1">
        <f>AVERAGE(E135:I135)</f>
        <v>300</v>
      </c>
    </row>
    <row r="136" spans="1:10" ht="12.75">
      <c r="A136" s="9" t="s">
        <v>88</v>
      </c>
      <c r="B136" s="9"/>
      <c r="E136" s="1"/>
      <c r="F136" s="1"/>
      <c r="G136" s="1"/>
      <c r="H136" s="1"/>
      <c r="I136" s="1"/>
      <c r="J136" s="1"/>
    </row>
    <row r="137" spans="2:11" ht="12.75">
      <c r="B137" s="11" t="s">
        <v>117</v>
      </c>
      <c r="C137" s="7" t="s">
        <v>38</v>
      </c>
      <c r="D137" s="7" t="s">
        <v>95</v>
      </c>
      <c r="E137" s="1">
        <v>1</v>
      </c>
      <c r="F137" s="1">
        <v>1</v>
      </c>
      <c r="G137" s="1">
        <v>1</v>
      </c>
      <c r="H137" s="1">
        <v>1</v>
      </c>
      <c r="I137" s="1">
        <v>1</v>
      </c>
      <c r="J137" s="1">
        <f t="shared" si="6"/>
        <v>5</v>
      </c>
      <c r="K137" s="1">
        <f>AVERAGE(E137:I137)</f>
        <v>1</v>
      </c>
    </row>
    <row r="138" spans="4:11" ht="12.75">
      <c r="D138" s="7" t="s">
        <v>48</v>
      </c>
      <c r="E138" s="1">
        <v>535</v>
      </c>
      <c r="F138" s="1">
        <v>535</v>
      </c>
      <c r="G138" s="1">
        <v>535</v>
      </c>
      <c r="H138" s="1">
        <v>535</v>
      </c>
      <c r="I138" s="1">
        <v>535</v>
      </c>
      <c r="J138" s="1">
        <f t="shared" si="6"/>
        <v>2675</v>
      </c>
      <c r="K138" s="1">
        <f>AVERAGE(E138:I138)</f>
        <v>535</v>
      </c>
    </row>
    <row r="139" spans="1:10" ht="12.75">
      <c r="A139" s="9" t="s">
        <v>89</v>
      </c>
      <c r="B139" s="9"/>
      <c r="E139" s="1"/>
      <c r="F139" s="1"/>
      <c r="G139" s="1"/>
      <c r="H139" s="1"/>
      <c r="I139" s="1"/>
      <c r="J139" s="1"/>
    </row>
    <row r="140" spans="2:11" ht="12.75">
      <c r="B140" s="11" t="s">
        <v>117</v>
      </c>
      <c r="C140" s="7" t="s">
        <v>39</v>
      </c>
      <c r="D140" s="7" t="s">
        <v>95</v>
      </c>
      <c r="E140" s="1">
        <v>2</v>
      </c>
      <c r="F140" s="1">
        <v>2</v>
      </c>
      <c r="G140" s="1">
        <v>2</v>
      </c>
      <c r="H140" s="1">
        <v>2</v>
      </c>
      <c r="I140" s="1">
        <v>2</v>
      </c>
      <c r="J140" s="1">
        <f t="shared" si="6"/>
        <v>10</v>
      </c>
      <c r="K140" s="1">
        <f>AVERAGE(E140:I140)</f>
        <v>2</v>
      </c>
    </row>
    <row r="141" spans="4:11" ht="12.75">
      <c r="D141" s="7" t="s">
        <v>48</v>
      </c>
      <c r="E141" s="1">
        <v>89462</v>
      </c>
      <c r="F141" s="1">
        <v>89462</v>
      </c>
      <c r="G141" s="1">
        <v>89462</v>
      </c>
      <c r="H141" s="1">
        <v>89462</v>
      </c>
      <c r="I141" s="1">
        <v>89462</v>
      </c>
      <c r="J141" s="1">
        <f t="shared" si="6"/>
        <v>447310</v>
      </c>
      <c r="K141" s="1">
        <f>AVERAGE(E141:I141)</f>
        <v>89462</v>
      </c>
    </row>
    <row r="142" spans="1:10" ht="12.75">
      <c r="A142" s="9" t="s">
        <v>90</v>
      </c>
      <c r="B142" s="9"/>
      <c r="E142" s="1"/>
      <c r="F142" s="1"/>
      <c r="G142" s="1"/>
      <c r="H142" s="1"/>
      <c r="I142" s="1"/>
      <c r="J142" s="1"/>
    </row>
    <row r="143" spans="2:11" ht="12.75">
      <c r="B143" s="11" t="s">
        <v>117</v>
      </c>
      <c r="C143" s="7" t="s">
        <v>40</v>
      </c>
      <c r="D143" s="7" t="s">
        <v>95</v>
      </c>
      <c r="E143" s="1">
        <v>3</v>
      </c>
      <c r="F143" s="1">
        <v>3</v>
      </c>
      <c r="G143" s="1">
        <v>3</v>
      </c>
      <c r="H143" s="1">
        <v>3</v>
      </c>
      <c r="I143" s="1">
        <v>3</v>
      </c>
      <c r="J143" s="1">
        <f t="shared" si="6"/>
        <v>15</v>
      </c>
      <c r="K143" s="1">
        <f>AVERAGE(E143:I143)</f>
        <v>3</v>
      </c>
    </row>
    <row r="144" spans="4:11" ht="12.75">
      <c r="D144" s="7" t="s">
        <v>48</v>
      </c>
      <c r="E144" s="1">
        <v>10620</v>
      </c>
      <c r="F144" s="1">
        <v>10620</v>
      </c>
      <c r="G144" s="1">
        <v>10620</v>
      </c>
      <c r="H144" s="1">
        <v>10620</v>
      </c>
      <c r="I144" s="1">
        <v>10620</v>
      </c>
      <c r="J144" s="1">
        <f t="shared" si="6"/>
        <v>53100</v>
      </c>
      <c r="K144" s="1">
        <f>AVERAGE(E144:I144)</f>
        <v>10620</v>
      </c>
    </row>
    <row r="145" spans="1:10" ht="12.75">
      <c r="A145" s="9" t="s">
        <v>91</v>
      </c>
      <c r="B145" s="9"/>
      <c r="D145" s="9"/>
      <c r="E145" s="1"/>
      <c r="F145" s="1"/>
      <c r="G145" s="1"/>
      <c r="H145" s="1"/>
      <c r="I145" s="1"/>
      <c r="J145" s="1"/>
    </row>
    <row r="146" spans="2:11" ht="12.75">
      <c r="B146" s="11" t="s">
        <v>117</v>
      </c>
      <c r="C146" s="7" t="s">
        <v>41</v>
      </c>
      <c r="D146" s="7" t="s">
        <v>95</v>
      </c>
      <c r="E146" s="1">
        <v>2</v>
      </c>
      <c r="F146" s="1">
        <v>2</v>
      </c>
      <c r="G146" s="1">
        <v>2</v>
      </c>
      <c r="H146" s="1">
        <v>2</v>
      </c>
      <c r="I146" s="1">
        <v>2</v>
      </c>
      <c r="J146" s="1">
        <f t="shared" si="6"/>
        <v>10</v>
      </c>
      <c r="K146" s="1">
        <f>AVERAGE(E146:I146)</f>
        <v>2</v>
      </c>
    </row>
    <row r="147" spans="4:11" ht="12.75">
      <c r="D147" s="7" t="s">
        <v>48</v>
      </c>
      <c r="E147" s="1">
        <v>15984</v>
      </c>
      <c r="F147" s="1">
        <v>15984</v>
      </c>
      <c r="G147" s="1">
        <v>15984</v>
      </c>
      <c r="H147" s="1">
        <v>15984</v>
      </c>
      <c r="I147" s="1">
        <v>15984</v>
      </c>
      <c r="J147" s="1">
        <f t="shared" si="6"/>
        <v>79920</v>
      </c>
      <c r="K147" s="1">
        <f>AVERAGE(E147:I147)</f>
        <v>15984</v>
      </c>
    </row>
    <row r="148" spans="1:10" ht="12.75">
      <c r="A148" s="9" t="s">
        <v>92</v>
      </c>
      <c r="B148" s="9"/>
      <c r="D148" s="9"/>
      <c r="E148" s="1"/>
      <c r="F148" s="1"/>
      <c r="G148" s="1"/>
      <c r="H148" s="1"/>
      <c r="I148" s="1"/>
      <c r="J148" s="1"/>
    </row>
    <row r="149" spans="2:11" ht="12.75">
      <c r="B149" s="11" t="s">
        <v>117</v>
      </c>
      <c r="C149" s="7" t="s">
        <v>42</v>
      </c>
      <c r="D149" s="7" t="s">
        <v>95</v>
      </c>
      <c r="E149" s="1">
        <v>2</v>
      </c>
      <c r="F149" s="1">
        <v>2</v>
      </c>
      <c r="G149" s="1">
        <v>2</v>
      </c>
      <c r="H149" s="1">
        <v>2</v>
      </c>
      <c r="I149" s="1">
        <v>2</v>
      </c>
      <c r="J149" s="1">
        <f aca="true" t="shared" si="7" ref="J149:J159">SUM(E149:I149)</f>
        <v>10</v>
      </c>
      <c r="K149" s="1">
        <f>AVERAGE(E149:I149)</f>
        <v>2</v>
      </c>
    </row>
    <row r="150" spans="4:11" ht="12.75">
      <c r="D150" s="7" t="s">
        <v>48</v>
      </c>
      <c r="E150" s="1">
        <v>3591</v>
      </c>
      <c r="F150" s="1">
        <v>3591</v>
      </c>
      <c r="G150" s="1">
        <v>3591</v>
      </c>
      <c r="H150" s="1">
        <v>3591</v>
      </c>
      <c r="I150" s="1">
        <v>3591</v>
      </c>
      <c r="J150" s="1">
        <f t="shared" si="7"/>
        <v>17955</v>
      </c>
      <c r="K150" s="1">
        <f>AVERAGE(E150:I150)</f>
        <v>3591</v>
      </c>
    </row>
    <row r="151" spans="1:10" ht="12.75">
      <c r="A151" s="9" t="s">
        <v>93</v>
      </c>
      <c r="B151" s="9"/>
      <c r="E151" s="1"/>
      <c r="F151" s="1"/>
      <c r="G151" s="1"/>
      <c r="H151" s="1"/>
      <c r="I151" s="1"/>
      <c r="J151" s="1"/>
    </row>
    <row r="152" spans="2:11" ht="12.75">
      <c r="B152" s="11" t="s">
        <v>117</v>
      </c>
      <c r="C152" s="7" t="s">
        <v>43</v>
      </c>
      <c r="D152" s="7" t="s">
        <v>95</v>
      </c>
      <c r="E152" s="1">
        <v>1</v>
      </c>
      <c r="F152" s="1">
        <v>1</v>
      </c>
      <c r="G152" s="1">
        <v>1</v>
      </c>
      <c r="H152" s="1">
        <v>1</v>
      </c>
      <c r="I152" s="1">
        <v>1</v>
      </c>
      <c r="J152" s="1">
        <f t="shared" si="7"/>
        <v>5</v>
      </c>
      <c r="K152" s="1">
        <f>AVERAGE(E152:I152)</f>
        <v>1</v>
      </c>
    </row>
    <row r="153" spans="4:11" ht="12.75">
      <c r="D153" s="7" t="s">
        <v>48</v>
      </c>
      <c r="E153" s="1">
        <v>668</v>
      </c>
      <c r="F153" s="1">
        <v>668</v>
      </c>
      <c r="G153" s="1">
        <v>668</v>
      </c>
      <c r="H153" s="1">
        <v>668</v>
      </c>
      <c r="I153" s="1">
        <v>668</v>
      </c>
      <c r="J153" s="1">
        <f t="shared" si="7"/>
        <v>3340</v>
      </c>
      <c r="K153" s="1">
        <f>AVERAGE(E153:I153)</f>
        <v>668</v>
      </c>
    </row>
    <row r="154" spans="5:10" ht="12.75">
      <c r="E154" s="1"/>
      <c r="F154" s="1"/>
      <c r="G154" s="1"/>
      <c r="H154" s="1"/>
      <c r="I154" s="1"/>
      <c r="J154" s="1"/>
    </row>
    <row r="155" spans="1:11" ht="12.75">
      <c r="A155" s="15" t="s">
        <v>94</v>
      </c>
      <c r="B155" s="15"/>
      <c r="C155" s="16"/>
      <c r="D155" s="15" t="s">
        <v>95</v>
      </c>
      <c r="E155" s="17">
        <f aca="true" t="shared" si="8" ref="E155:I156">+E68+E71+E74+E77+E80+E83+E86+E89+E92+E95+E98+E101+E104+E107+E110+E113+E116+E119+E122+E125+E128+E131+E134+E137+E140+E143+E146+E149+E152</f>
        <v>4237</v>
      </c>
      <c r="F155" s="17">
        <f t="shared" si="8"/>
        <v>4027</v>
      </c>
      <c r="G155" s="17">
        <f t="shared" si="8"/>
        <v>4229</v>
      </c>
      <c r="H155" s="17">
        <f t="shared" si="8"/>
        <v>4016</v>
      </c>
      <c r="I155" s="17">
        <f t="shared" si="8"/>
        <v>4217</v>
      </c>
      <c r="J155" s="17">
        <f t="shared" si="7"/>
        <v>20726</v>
      </c>
      <c r="K155" s="17">
        <f>AVERAGE(E155:I155)</f>
        <v>4145.2</v>
      </c>
    </row>
    <row r="156" spans="1:11" ht="12.75">
      <c r="A156" s="9"/>
      <c r="B156" s="9"/>
      <c r="D156" s="9" t="s">
        <v>48</v>
      </c>
      <c r="E156" s="1">
        <f t="shared" si="8"/>
        <v>764261</v>
      </c>
      <c r="F156" s="1">
        <f t="shared" si="8"/>
        <v>716603</v>
      </c>
      <c r="G156" s="1">
        <f t="shared" si="8"/>
        <v>762774</v>
      </c>
      <c r="H156" s="1">
        <f t="shared" si="8"/>
        <v>703047</v>
      </c>
      <c r="I156" s="1">
        <f t="shared" si="8"/>
        <v>716303</v>
      </c>
      <c r="J156" s="1">
        <f t="shared" si="7"/>
        <v>3662988</v>
      </c>
      <c r="K156" s="1">
        <f>AVERAGE(E156:I156)</f>
        <v>732597.6</v>
      </c>
    </row>
    <row r="157" spans="1:10" ht="13.5" thickBot="1">
      <c r="A157" s="9"/>
      <c r="B157" s="9"/>
      <c r="D157" s="9"/>
      <c r="E157" s="1"/>
      <c r="F157" s="1"/>
      <c r="G157" s="1"/>
      <c r="H157" s="1"/>
      <c r="I157" s="1"/>
      <c r="J157" s="1"/>
    </row>
    <row r="158" spans="1:11" ht="15.75" thickTop="1">
      <c r="A158" s="20" t="s">
        <v>107</v>
      </c>
      <c r="B158" s="35"/>
      <c r="C158" s="13"/>
      <c r="D158" s="13" t="s">
        <v>95</v>
      </c>
      <c r="E158" s="12">
        <f aca="true" t="shared" si="9" ref="E158:I159">+E48+E63+E155</f>
        <v>110361</v>
      </c>
      <c r="F158" s="12">
        <f t="shared" si="9"/>
        <v>104742</v>
      </c>
      <c r="G158" s="12">
        <f t="shared" si="9"/>
        <v>110100</v>
      </c>
      <c r="H158" s="12">
        <f t="shared" si="9"/>
        <v>104965</v>
      </c>
      <c r="I158" s="12">
        <f t="shared" si="9"/>
        <v>110836</v>
      </c>
      <c r="J158" s="12">
        <f t="shared" si="7"/>
        <v>541004</v>
      </c>
      <c r="K158" s="12">
        <f>AVERAGE(E158:I158)</f>
        <v>108200.8</v>
      </c>
    </row>
    <row r="159" spans="4:11" ht="12.75">
      <c r="D159" s="7" t="s">
        <v>48</v>
      </c>
      <c r="E159" s="34">
        <f t="shared" si="9"/>
        <v>75885730.89899999</v>
      </c>
      <c r="F159" s="34">
        <f t="shared" si="9"/>
        <v>65340851</v>
      </c>
      <c r="G159" s="34">
        <f t="shared" si="9"/>
        <v>66038060</v>
      </c>
      <c r="H159" s="34">
        <f t="shared" si="9"/>
        <v>57072655</v>
      </c>
      <c r="I159" s="34">
        <f t="shared" si="9"/>
        <v>54462855</v>
      </c>
      <c r="J159" s="1">
        <f t="shared" si="7"/>
        <v>318800151.899</v>
      </c>
      <c r="K159" s="34">
        <f>AVERAGE(E159:I159)</f>
        <v>63760030.3798</v>
      </c>
    </row>
    <row r="160" ht="12.75">
      <c r="K160" s="34"/>
    </row>
    <row r="161" ht="12.75">
      <c r="K161" s="1"/>
    </row>
    <row r="178" spans="1:10" ht="12.75">
      <c r="A178" s="9"/>
      <c r="B178" s="9"/>
      <c r="E178" s="1"/>
      <c r="F178" s="1"/>
      <c r="G178" s="1"/>
      <c r="H178" s="1"/>
      <c r="I178" s="1"/>
      <c r="J178" s="1"/>
    </row>
    <row r="209" spans="5:10" ht="12.75">
      <c r="E209" s="1"/>
      <c r="F209" s="1"/>
      <c r="G209" s="1"/>
      <c r="H209" s="1"/>
      <c r="I209" s="1"/>
      <c r="J209" s="1"/>
    </row>
    <row r="225" spans="5:10" ht="12.75">
      <c r="E225" s="1"/>
      <c r="F225" s="1"/>
      <c r="G225" s="1"/>
      <c r="H225" s="1"/>
      <c r="I225" s="1"/>
      <c r="J225" s="1"/>
    </row>
    <row r="264" spans="5:10" ht="12.75">
      <c r="E264" s="1"/>
      <c r="F264" s="1"/>
      <c r="G264" s="1"/>
      <c r="H264" s="1"/>
      <c r="I264" s="1"/>
      <c r="J264" s="1"/>
    </row>
    <row r="265" spans="5:10" ht="12.75">
      <c r="E265" s="1"/>
      <c r="F265" s="1"/>
      <c r="G265" s="1"/>
      <c r="H265" s="1"/>
      <c r="I265" s="1"/>
      <c r="J265" s="1"/>
    </row>
    <row r="266" spans="5:10" ht="12.75">
      <c r="E266" s="1"/>
      <c r="F266" s="1"/>
      <c r="G266" s="1"/>
      <c r="H266" s="1"/>
      <c r="I266" s="1"/>
      <c r="J266" s="1"/>
    </row>
    <row r="267" spans="5:10" ht="12.75">
      <c r="E267" s="1"/>
      <c r="F267" s="1"/>
      <c r="G267" s="1"/>
      <c r="H267" s="1"/>
      <c r="I267" s="1"/>
      <c r="J267" s="1"/>
    </row>
    <row r="268" spans="5:10" ht="12.75">
      <c r="E268" s="1"/>
      <c r="F268" s="1"/>
      <c r="G268" s="1"/>
      <c r="H268" s="1"/>
      <c r="I268" s="1"/>
      <c r="J268" s="1"/>
    </row>
    <row r="269" spans="5:10" ht="12.75">
      <c r="E269" s="1"/>
      <c r="F269" s="1"/>
      <c r="G269" s="1"/>
      <c r="H269" s="1"/>
      <c r="I269" s="1"/>
      <c r="J269" s="1"/>
    </row>
    <row r="270" spans="1:10" ht="12.75">
      <c r="A270" s="9"/>
      <c r="B270" s="9"/>
      <c r="D270" s="9"/>
      <c r="E270" s="1"/>
      <c r="F270" s="1"/>
      <c r="G270" s="1"/>
      <c r="H270" s="1"/>
      <c r="I270" s="1"/>
      <c r="J270" s="1"/>
    </row>
    <row r="271" spans="1:10" ht="12.75">
      <c r="A271" s="11"/>
      <c r="B271" s="11"/>
      <c r="D271" s="9"/>
      <c r="E271" s="1"/>
      <c r="F271" s="1"/>
      <c r="G271" s="1"/>
      <c r="H271" s="1"/>
      <c r="I271" s="1"/>
      <c r="J271" s="1"/>
    </row>
    <row r="272" spans="1:10" ht="12.75">
      <c r="A272" s="9"/>
      <c r="B272" s="9"/>
      <c r="D272" s="9"/>
      <c r="E272" s="1"/>
      <c r="F272" s="1"/>
      <c r="G272" s="1"/>
      <c r="H272" s="1"/>
      <c r="I272" s="1"/>
      <c r="J272" s="1"/>
    </row>
    <row r="273" spans="1:4" ht="12.75">
      <c r="A273" s="9"/>
      <c r="B273" s="9"/>
      <c r="D273" s="9"/>
    </row>
    <row r="274" spans="1:4" ht="12.75">
      <c r="A274" s="9"/>
      <c r="B274" s="9"/>
      <c r="D274" s="9"/>
    </row>
    <row r="275" spans="1:4" ht="12.75">
      <c r="A275" s="11"/>
      <c r="B275" s="11"/>
      <c r="D275" s="9"/>
    </row>
    <row r="276" spans="1:4" ht="12.75">
      <c r="A276" s="9"/>
      <c r="B276" s="9"/>
      <c r="D276" s="9"/>
    </row>
    <row r="277" spans="1:4" ht="12.75">
      <c r="A277" s="9"/>
      <c r="B277" s="9"/>
      <c r="D277" s="9"/>
    </row>
    <row r="278" spans="1:4" ht="12.75">
      <c r="A278" s="9"/>
      <c r="B278" s="9"/>
      <c r="D278" s="9"/>
    </row>
    <row r="279" spans="1:4" ht="12.75">
      <c r="A279" s="11"/>
      <c r="B279" s="11"/>
      <c r="D279" s="9"/>
    </row>
    <row r="280" spans="1:4" ht="12.75">
      <c r="A280" s="9"/>
      <c r="B280" s="9"/>
      <c r="D280" s="9"/>
    </row>
    <row r="285" spans="1:4" ht="12.75">
      <c r="A285" s="9"/>
      <c r="B285" s="9"/>
      <c r="D285" s="9"/>
    </row>
    <row r="286" spans="1:4" ht="12.75">
      <c r="A286" s="11"/>
      <c r="B286" s="11"/>
      <c r="D286" s="9"/>
    </row>
    <row r="287" spans="1:4" ht="12.75">
      <c r="A287" s="9"/>
      <c r="B287" s="9"/>
      <c r="D287" s="9"/>
    </row>
    <row r="288" spans="1:4" ht="12.75">
      <c r="A288" s="9"/>
      <c r="B288" s="9"/>
      <c r="D288" s="9"/>
    </row>
    <row r="289" spans="1:4" ht="12.75">
      <c r="A289" s="9"/>
      <c r="B289" s="9"/>
      <c r="D289" s="9"/>
    </row>
    <row r="290" spans="1:4" ht="12.75">
      <c r="A290" s="11"/>
      <c r="B290" s="11"/>
      <c r="D290" s="9"/>
    </row>
    <row r="291" spans="1:4" ht="12.75">
      <c r="A291" s="9"/>
      <c r="B291" s="9"/>
      <c r="D291" s="9"/>
    </row>
    <row r="292" spans="1:4" ht="12.75">
      <c r="A292" s="9"/>
      <c r="B292" s="9"/>
      <c r="D292" s="9"/>
    </row>
    <row r="293" spans="1:4" ht="12.75">
      <c r="A293" s="9"/>
      <c r="B293" s="9"/>
      <c r="D293" s="9"/>
    </row>
    <row r="294" spans="1:4" ht="12.75">
      <c r="A294" s="11"/>
      <c r="B294" s="11"/>
      <c r="D294" s="9"/>
    </row>
    <row r="295" spans="1:4" ht="12.75">
      <c r="A295" s="9"/>
      <c r="B295" s="9"/>
      <c r="D295" s="9"/>
    </row>
    <row r="296" spans="1:4" ht="12.75">
      <c r="A296" s="9"/>
      <c r="B296" s="9"/>
      <c r="D296" s="9"/>
    </row>
    <row r="297" spans="1:4" ht="12.75">
      <c r="A297" s="9"/>
      <c r="B297" s="9"/>
      <c r="D297" s="9"/>
    </row>
    <row r="298" spans="1:4" ht="12.75">
      <c r="A298" s="11"/>
      <c r="B298" s="11"/>
      <c r="D298" s="9"/>
    </row>
    <row r="299" spans="1:4" ht="12.75">
      <c r="A299" s="9"/>
      <c r="B299" s="9"/>
      <c r="D299" s="9"/>
    </row>
    <row r="300" spans="1:4" ht="12.75">
      <c r="A300" s="9"/>
      <c r="B300" s="9"/>
      <c r="D300" s="9"/>
    </row>
    <row r="301" spans="1:4" ht="12.75">
      <c r="A301" s="9"/>
      <c r="B301" s="9"/>
      <c r="D301" s="9"/>
    </row>
    <row r="302" spans="1:4" ht="12.75">
      <c r="A302" s="11"/>
      <c r="B302" s="11"/>
      <c r="D302" s="9"/>
    </row>
    <row r="303" spans="1:4" ht="12.75">
      <c r="A303" s="9"/>
      <c r="B303" s="9"/>
      <c r="D303" s="9"/>
    </row>
    <row r="304" spans="1:4" ht="12.75">
      <c r="A304" s="9"/>
      <c r="B304" s="9"/>
      <c r="D304" s="9"/>
    </row>
    <row r="305" spans="1:4" ht="12.75">
      <c r="A305" s="11"/>
      <c r="B305" s="11"/>
      <c r="D305" s="9"/>
    </row>
    <row r="306" spans="1:4" ht="12.75">
      <c r="A306" s="9"/>
      <c r="B306" s="9"/>
      <c r="D306" s="9"/>
    </row>
    <row r="310" spans="1:4" ht="12.75">
      <c r="A310" s="9"/>
      <c r="B310" s="9"/>
      <c r="D310" s="9"/>
    </row>
    <row r="311" spans="1:4" ht="12.75">
      <c r="A311" s="11"/>
      <c r="B311" s="11"/>
      <c r="D311" s="9"/>
    </row>
    <row r="312" spans="1:4" ht="12.75">
      <c r="A312" s="9"/>
      <c r="B312" s="9"/>
      <c r="D312" s="9"/>
    </row>
    <row r="316" spans="1:4" ht="12.75">
      <c r="A316" s="9"/>
      <c r="B316" s="9"/>
      <c r="D316" s="9"/>
    </row>
    <row r="317" spans="1:4" ht="12.75">
      <c r="A317" s="11"/>
      <c r="B317" s="11"/>
      <c r="D317" s="9"/>
    </row>
    <row r="318" spans="1:4" ht="12.75">
      <c r="A318" s="9"/>
      <c r="B318" s="9"/>
      <c r="D318" s="9"/>
    </row>
    <row r="319" spans="1:4" ht="12.75">
      <c r="A319" s="9"/>
      <c r="B319" s="9"/>
      <c r="D319" s="9"/>
    </row>
    <row r="320" spans="1:4" ht="12.75">
      <c r="A320" s="11"/>
      <c r="B320" s="11"/>
      <c r="D320" s="9"/>
    </row>
    <row r="321" spans="1:4" ht="12.75">
      <c r="A321" s="9"/>
      <c r="B321" s="9"/>
      <c r="D321" s="9"/>
    </row>
    <row r="322" spans="1:4" ht="12.75">
      <c r="A322" s="9"/>
      <c r="B322" s="9"/>
      <c r="D322" s="9"/>
    </row>
    <row r="324" spans="1:4" ht="12.75">
      <c r="A324" s="10"/>
      <c r="B324" s="10"/>
      <c r="D324" s="10"/>
    </row>
    <row r="325" spans="1:4" ht="12.75">
      <c r="A325" s="10"/>
      <c r="B325" s="10"/>
      <c r="D325" s="10"/>
    </row>
    <row r="332" spans="1:4" ht="12.75">
      <c r="A332" s="9"/>
      <c r="B332" s="9"/>
      <c r="D332" s="9"/>
    </row>
    <row r="333" spans="1:4" ht="12.75">
      <c r="A333" s="11"/>
      <c r="B333" s="11"/>
      <c r="D333" s="9"/>
    </row>
    <row r="334" spans="1:4" ht="12.75">
      <c r="A334" s="9"/>
      <c r="B334" s="9"/>
      <c r="D334" s="9"/>
    </row>
    <row r="335" spans="1:4" ht="12.75">
      <c r="A335" s="9"/>
      <c r="B335" s="9"/>
      <c r="D335" s="9"/>
    </row>
    <row r="337" spans="1:4" ht="12.75">
      <c r="A337" s="9"/>
      <c r="B337" s="9"/>
      <c r="D337" s="9"/>
    </row>
    <row r="338" spans="1:4" ht="12.75">
      <c r="A338" s="11"/>
      <c r="B338" s="11"/>
      <c r="D338" s="9"/>
    </row>
    <row r="339" spans="1:4" ht="12.75">
      <c r="A339" s="9"/>
      <c r="B339" s="9"/>
      <c r="D339" s="9"/>
    </row>
    <row r="340" spans="1:4" ht="12.75">
      <c r="A340" s="9"/>
      <c r="B340" s="9"/>
      <c r="D340" s="9"/>
    </row>
    <row r="341" spans="1:4" ht="12.75">
      <c r="A341" s="9"/>
      <c r="B341" s="9"/>
      <c r="D341" s="9"/>
    </row>
    <row r="342" spans="1:4" ht="12.75">
      <c r="A342" s="9"/>
      <c r="B342" s="9"/>
      <c r="D342" s="9"/>
    </row>
    <row r="343" spans="1:4" ht="12.75">
      <c r="A343" s="9"/>
      <c r="B343" s="9"/>
      <c r="D343" s="9"/>
    </row>
    <row r="344" spans="1:4" ht="12.75">
      <c r="A344" s="9"/>
      <c r="B344" s="9"/>
      <c r="D344" s="9"/>
    </row>
    <row r="345" spans="1:4" ht="12.75">
      <c r="A345" s="9"/>
      <c r="B345" s="9"/>
      <c r="D345" s="9"/>
    </row>
    <row r="347" spans="1:2" ht="12.75">
      <c r="A347" s="9"/>
      <c r="B347" s="9"/>
    </row>
    <row r="348" spans="1:2" ht="12.75">
      <c r="A348" s="9"/>
      <c r="B348" s="9"/>
    </row>
    <row r="349" spans="1:2" ht="12.75">
      <c r="A349" s="9"/>
      <c r="B349" s="9"/>
    </row>
    <row r="350" spans="1:2" ht="12.75">
      <c r="A350" s="9"/>
      <c r="B350" s="9"/>
    </row>
    <row r="351" spans="1:2" ht="12.75">
      <c r="A351" s="9"/>
      <c r="B351" s="9"/>
    </row>
    <row r="352" ht="12.75">
      <c r="D352" s="9"/>
    </row>
    <row r="353" spans="1:4" ht="12.75">
      <c r="A353" s="9"/>
      <c r="B353" s="9"/>
      <c r="D353" s="9"/>
    </row>
    <row r="354" spans="1:4" ht="12.75">
      <c r="A354" s="9"/>
      <c r="B354" s="9"/>
      <c r="D354" s="9"/>
    </row>
    <row r="355" ht="12.75">
      <c r="D355" s="9"/>
    </row>
    <row r="356" ht="12.75">
      <c r="D356" s="9"/>
    </row>
    <row r="357" ht="12.75">
      <c r="D357" s="9"/>
    </row>
    <row r="358" ht="12.75">
      <c r="D358" s="9"/>
    </row>
    <row r="359" ht="12.75">
      <c r="D359" s="9"/>
    </row>
    <row r="360" ht="12.75">
      <c r="D360" s="9"/>
    </row>
    <row r="361" ht="12.75">
      <c r="D361" s="9"/>
    </row>
    <row r="362" ht="12.75">
      <c r="D362" s="9"/>
    </row>
    <row r="363" spans="1:4" ht="12.75">
      <c r="A363" s="9"/>
      <c r="B363" s="9"/>
      <c r="D363" s="9"/>
    </row>
    <row r="364" spans="1:4" ht="12.75">
      <c r="A364" s="9"/>
      <c r="B364" s="9"/>
      <c r="D364" s="9"/>
    </row>
    <row r="365" ht="12.75">
      <c r="D365" s="9"/>
    </row>
    <row r="366" ht="12.75">
      <c r="D366" s="9"/>
    </row>
    <row r="367" spans="1:4" ht="12.75">
      <c r="A367" s="9"/>
      <c r="B367" s="9"/>
      <c r="D367" s="9"/>
    </row>
    <row r="368" spans="1:4" ht="12.75">
      <c r="A368" s="9"/>
      <c r="B368" s="9"/>
      <c r="D368" s="9"/>
    </row>
    <row r="369" ht="12.75">
      <c r="D369" s="9"/>
    </row>
    <row r="370" ht="12.75">
      <c r="D370" s="9"/>
    </row>
    <row r="371" ht="12.75">
      <c r="D371" s="9"/>
    </row>
    <row r="372" ht="12.75">
      <c r="D372" s="9"/>
    </row>
    <row r="373" ht="12.75">
      <c r="D373" s="9"/>
    </row>
    <row r="374" ht="12.75">
      <c r="D374" s="9"/>
    </row>
    <row r="375" ht="12.75">
      <c r="D375" s="9"/>
    </row>
    <row r="376" ht="12.75">
      <c r="D376" s="9"/>
    </row>
    <row r="377" ht="12.75">
      <c r="D377" s="9"/>
    </row>
    <row r="378" spans="1:4" ht="12.75">
      <c r="A378" s="9"/>
      <c r="B378" s="9"/>
      <c r="D378" s="9"/>
    </row>
    <row r="379" spans="1:4" ht="12.75">
      <c r="A379" s="9"/>
      <c r="B379" s="9"/>
      <c r="D379" s="9"/>
    </row>
    <row r="380" spans="1:4" ht="12.75">
      <c r="A380" s="9"/>
      <c r="B380" s="9"/>
      <c r="D380" s="9"/>
    </row>
  </sheetData>
  <printOptions/>
  <pageMargins left="0.75" right="0.75" top="1" bottom="0.82" header="0.5" footer="0.5"/>
  <pageSetup fitToHeight="4" horizontalDpi="300" verticalDpi="300" orientation="landscape" scale="50" r:id="rId1"/>
  <rowBreaks count="2" manualBreakCount="2">
    <brk id="64" max="10" man="1"/>
    <brk id="1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Monroe</cp:lastModifiedBy>
  <cp:lastPrinted>2001-07-19T18:42:00Z</cp:lastPrinted>
  <dcterms:created xsi:type="dcterms:W3CDTF">2001-07-06T15:40:08Z</dcterms:created>
  <dcterms:modified xsi:type="dcterms:W3CDTF">2001-07-20T18:09:00Z</dcterms:modified>
  <cp:category/>
  <cp:version/>
  <cp:contentType/>
  <cp:contentStatus/>
</cp:coreProperties>
</file>