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00" activeTab="1"/>
  </bookViews>
  <sheets>
    <sheet name="ByRateClass" sheetId="1" r:id="rId1"/>
    <sheet name="ByStdOfferGrp" sheetId="2" r:id="rId2"/>
  </sheets>
  <definedNames>
    <definedName name="_xlnm.Print_Area" localSheetId="0">'ByRateClass'!$A$1:$R$235</definedName>
    <definedName name="_xlnm.Print_Area" localSheetId="1">'ByStdOfferGrp'!$A$1:$P$48</definedName>
    <definedName name="_xlnm.Print_Area">'ByStdOfferGrp'!$A$1:$P$46</definedName>
    <definedName name="_xlnm.Print_Titles" localSheetId="0">'ByRateClass'!$1:$4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<sst xmlns="http://schemas.openxmlformats.org/spreadsheetml/2006/main" count="359" uniqueCount="109">
  <si>
    <t>BANGOR HYDRO-ELECTRIC COMPANY</t>
  </si>
  <si>
    <t>Billing Determinants by Rate Class, 1999</t>
  </si>
  <si>
    <t>Residential</t>
  </si>
  <si>
    <t>Residential Water Heating</t>
  </si>
  <si>
    <t>Residential Retired Employee</t>
  </si>
  <si>
    <t>Residential TOU</t>
  </si>
  <si>
    <t>Residential LIR, 0 - 50% FPG</t>
  </si>
  <si>
    <t>Residential LIR, 51 - 75% FPG</t>
  </si>
  <si>
    <t>Residential LIR, 76 - 100% FPG</t>
  </si>
  <si>
    <t>Residential LIR, 101 - 150% FPG</t>
  </si>
  <si>
    <t>Residential Space Heating - ETS</t>
  </si>
  <si>
    <t xml:space="preserve">Residential Space Heating </t>
  </si>
  <si>
    <t>Residential Space Heating - new</t>
  </si>
  <si>
    <t>Small Power Producers</t>
  </si>
  <si>
    <t>Total Residential</t>
  </si>
  <si>
    <t>General Service</t>
  </si>
  <si>
    <t>General Service (Res Const)</t>
  </si>
  <si>
    <t>Commercial Water Heating</t>
  </si>
  <si>
    <t>General Service w/kW Register</t>
  </si>
  <si>
    <t>Commercial Space Heating</t>
  </si>
  <si>
    <t xml:space="preserve">   (separately metered</t>
  </si>
  <si>
    <t>Total Commercial</t>
  </si>
  <si>
    <t>Large Power Secondary</t>
  </si>
  <si>
    <t>Large Power Primary</t>
  </si>
  <si>
    <t>Primary Power</t>
  </si>
  <si>
    <t>Primary Power (Voltage Discount)</t>
  </si>
  <si>
    <t>Large Industrial</t>
  </si>
  <si>
    <t>Total Power</t>
  </si>
  <si>
    <t>HPS 50 Watt Monthly</t>
  </si>
  <si>
    <t>HPS 50 Watt Periodic</t>
  </si>
  <si>
    <t>HPS 70 Watt Monthly</t>
  </si>
  <si>
    <t>HPS 70 Watt Periodic</t>
  </si>
  <si>
    <t>HPS 100 Watt Monthly</t>
  </si>
  <si>
    <t>HPS 100 Watt Periodic</t>
  </si>
  <si>
    <t>HPS 150 Watt Monthly</t>
  </si>
  <si>
    <t>HPS 150 Watt Periodic</t>
  </si>
  <si>
    <t>HPS 250 Watt Monthly</t>
  </si>
  <si>
    <t>HPS 250 Watt Periodic</t>
  </si>
  <si>
    <t>HPS 400 Watt Monthly</t>
  </si>
  <si>
    <t>HPS 400 Watt Periodic</t>
  </si>
  <si>
    <t>MERCURY 100 Watt Monthly</t>
  </si>
  <si>
    <t>MERCURY 100 Watt Periodic</t>
  </si>
  <si>
    <t>MERCURY 175 Watt Monthly</t>
  </si>
  <si>
    <t>MERCURY 175 Watt Periodic</t>
  </si>
  <si>
    <t>MERCURY 250 Watt Monthly</t>
  </si>
  <si>
    <t>MERCURY 250 Watt Periodic</t>
  </si>
  <si>
    <t>MERCURY 400 Watt Monthly</t>
  </si>
  <si>
    <t>MERCURY 400 Watt Periodic</t>
  </si>
  <si>
    <t>MERCURY 1000 Watt Monthly</t>
  </si>
  <si>
    <t>INCAND 105 Watt Monthly</t>
  </si>
  <si>
    <t>INCAND 189 Watt Monthly</t>
  </si>
  <si>
    <t>INCAND 405 Watt Monthly</t>
  </si>
  <si>
    <t>HPS 70 Watt Flat</t>
  </si>
  <si>
    <t>HPS 100 Watt Flat</t>
  </si>
  <si>
    <t>HPS 150 Watt Flat</t>
  </si>
  <si>
    <t>HPS 250 Watt Flat</t>
  </si>
  <si>
    <t>HPS 400 Watt Flat</t>
  </si>
  <si>
    <t>MERCURY 400 Watt Flat</t>
  </si>
  <si>
    <t>ORNAMENTAL &gt; 10 Yrs</t>
  </si>
  <si>
    <t>UNDERGROUND &gt; 10 Yrs</t>
  </si>
  <si>
    <t>UNDERGROUND &lt; 10 Yrs</t>
  </si>
  <si>
    <t>UNDERGROUND after 11/01/86</t>
  </si>
  <si>
    <t>Total Lighting</t>
  </si>
  <si>
    <t>Total Bangor Hydro</t>
  </si>
  <si>
    <t>Voltage</t>
  </si>
  <si>
    <t>Secondary</t>
  </si>
  <si>
    <t>Primary</t>
  </si>
  <si>
    <t>SubXmsn</t>
  </si>
  <si>
    <t>SubXmsn(3)</t>
  </si>
  <si>
    <t>Primary(1)</t>
  </si>
  <si>
    <t>Rate</t>
  </si>
  <si>
    <t>meters</t>
  </si>
  <si>
    <t>kWh</t>
  </si>
  <si>
    <t>Pk kWh</t>
  </si>
  <si>
    <t>Sh kWh</t>
  </si>
  <si>
    <t>OP kWh</t>
  </si>
  <si>
    <t>kW</t>
  </si>
  <si>
    <t>actual kW</t>
  </si>
  <si>
    <t>billed kW</t>
  </si>
  <si>
    <t>act pk kW</t>
  </si>
  <si>
    <t>act sh kW</t>
  </si>
  <si>
    <t>billed pk kW</t>
  </si>
  <si>
    <t>billed sh kW</t>
  </si>
  <si>
    <t>Pk kW</t>
  </si>
  <si>
    <t>Sh kW</t>
  </si>
  <si>
    <t xml:space="preserve">kWh </t>
  </si>
  <si>
    <t>Jan99</t>
  </si>
  <si>
    <t>Feb99</t>
  </si>
  <si>
    <t>Mar99</t>
  </si>
  <si>
    <t>Apr99</t>
  </si>
  <si>
    <t>May99</t>
  </si>
  <si>
    <t>Jun99</t>
  </si>
  <si>
    <t>Jul99</t>
  </si>
  <si>
    <t>Aug99</t>
  </si>
  <si>
    <t>Sep99</t>
  </si>
  <si>
    <t>Oct99</t>
  </si>
  <si>
    <t>Nov99</t>
  </si>
  <si>
    <t>Dec99</t>
  </si>
  <si>
    <t xml:space="preserve">Total </t>
  </si>
  <si>
    <t xml:space="preserve">Average </t>
  </si>
  <si>
    <t>Billing Determinants by Standard Offer Group, 1999</t>
  </si>
  <si>
    <t xml:space="preserve">   Total Residential/Small Non-Residential</t>
  </si>
  <si>
    <t xml:space="preserve">   Total Medium Non-Residential</t>
  </si>
  <si>
    <t>Primary Power (w/voltage discount)</t>
  </si>
  <si>
    <t>Industrial</t>
  </si>
  <si>
    <t xml:space="preserve">   Total Large Non-Residential</t>
  </si>
  <si>
    <t xml:space="preserve">Total  </t>
  </si>
  <si>
    <t xml:space="preserve">Average  </t>
  </si>
  <si>
    <t>notes:          + the large industrial class has been proformed to remove load that is no longer expected to be served in BHE's territory.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</si>
</sst>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5"/>
  <sheetViews>
    <sheetView showOutlineSymbols="0" zoomScale="87" zoomScaleNormal="87" workbookViewId="0" topLeftCell="A1">
      <pane xSplit="4" ySplit="4" topLeftCell="E22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35" sqref="A235"/>
    </sheetView>
  </sheetViews>
  <sheetFormatPr defaultColWidth="8.88671875" defaultRowHeight="15"/>
  <cols>
    <col min="1" max="1" width="27.10546875" style="1" customWidth="1"/>
    <col min="2" max="2" width="9.6640625" style="1" customWidth="1"/>
    <col min="3" max="3" width="4.99609375" style="1" bestFit="1" customWidth="1"/>
    <col min="4" max="6" width="11.6640625" style="1" customWidth="1"/>
    <col min="7" max="7" width="12.3359375" style="1" bestFit="1" customWidth="1"/>
    <col min="8" max="11" width="11.6640625" style="1" customWidth="1"/>
    <col min="12" max="13" width="12.3359375" style="1" bestFit="1" customWidth="1"/>
    <col min="14" max="16" width="11.6640625" style="1" customWidth="1"/>
    <col min="17" max="17" width="13.6640625" style="1" customWidth="1"/>
    <col min="18" max="18" width="11.6640625" style="1" customWidth="1"/>
    <col min="19" max="16384" width="9.6640625" style="1" customWidth="1"/>
  </cols>
  <sheetData>
    <row r="1" ht="15">
      <c r="A1" s="2" t="s">
        <v>0</v>
      </c>
    </row>
    <row r="3" ht="15">
      <c r="A3" s="2" t="s">
        <v>1</v>
      </c>
    </row>
    <row r="4" spans="2:18" ht="15.75" thickBot="1">
      <c r="B4" s="11" t="s">
        <v>64</v>
      </c>
      <c r="C4" s="11" t="s">
        <v>70</v>
      </c>
      <c r="D4" s="12"/>
      <c r="E4" s="13" t="s">
        <v>86</v>
      </c>
      <c r="F4" s="13" t="s">
        <v>87</v>
      </c>
      <c r="G4" s="13" t="s">
        <v>88</v>
      </c>
      <c r="H4" s="13" t="s">
        <v>89</v>
      </c>
      <c r="I4" s="13" t="s">
        <v>90</v>
      </c>
      <c r="J4" s="13" t="s">
        <v>91</v>
      </c>
      <c r="K4" s="13" t="s">
        <v>92</v>
      </c>
      <c r="L4" s="13" t="s">
        <v>93</v>
      </c>
      <c r="M4" s="13" t="s">
        <v>94</v>
      </c>
      <c r="N4" s="13" t="s">
        <v>95</v>
      </c>
      <c r="O4" s="13" t="s">
        <v>96</v>
      </c>
      <c r="P4" s="13" t="s">
        <v>97</v>
      </c>
      <c r="Q4" s="14" t="s">
        <v>98</v>
      </c>
      <c r="R4" s="14" t="s">
        <v>99</v>
      </c>
    </row>
    <row r="5" spans="1:18" ht="15.75" thickTop="1">
      <c r="A5" s="2" t="s">
        <v>2</v>
      </c>
      <c r="B5" s="3" t="s">
        <v>65</v>
      </c>
      <c r="C5" s="1">
        <v>1000</v>
      </c>
      <c r="D5" s="2" t="s">
        <v>71</v>
      </c>
      <c r="E5" s="4">
        <v>77660</v>
      </c>
      <c r="F5" s="4">
        <v>73698</v>
      </c>
      <c r="G5" s="4">
        <v>84874</v>
      </c>
      <c r="H5" s="4">
        <v>81432</v>
      </c>
      <c r="I5" s="4">
        <v>78427</v>
      </c>
      <c r="J5" s="4">
        <v>84657</v>
      </c>
      <c r="K5" s="4">
        <v>83994</v>
      </c>
      <c r="L5" s="4">
        <v>81501</v>
      </c>
      <c r="M5" s="4">
        <v>79133</v>
      </c>
      <c r="N5" s="4">
        <v>77983</v>
      </c>
      <c r="O5" s="4">
        <v>77015</v>
      </c>
      <c r="P5" s="4">
        <v>75789</v>
      </c>
      <c r="Q5" s="4">
        <f>SUM(E5:P5)</f>
        <v>956163</v>
      </c>
      <c r="R5" s="4">
        <f>AVERAGE(E5:P5)</f>
        <v>79680.25</v>
      </c>
    </row>
    <row r="6" spans="2:18" ht="15">
      <c r="B6" s="3"/>
      <c r="D6" s="2" t="s">
        <v>72</v>
      </c>
      <c r="E6" s="4">
        <v>44934689</v>
      </c>
      <c r="F6" s="4">
        <v>34827523</v>
      </c>
      <c r="G6" s="4">
        <v>39900619</v>
      </c>
      <c r="H6" s="4">
        <v>34940549</v>
      </c>
      <c r="I6" s="4">
        <v>29990897</v>
      </c>
      <c r="J6" s="4">
        <v>33006097</v>
      </c>
      <c r="K6" s="4">
        <v>36188016</v>
      </c>
      <c r="L6" s="4">
        <v>34829250</v>
      </c>
      <c r="M6" s="4">
        <v>33858102</v>
      </c>
      <c r="N6" s="4">
        <v>32930879</v>
      </c>
      <c r="O6" s="4">
        <v>33413151</v>
      </c>
      <c r="P6" s="4">
        <v>37991729</v>
      </c>
      <c r="Q6" s="4">
        <f>SUM(E6:P6)</f>
        <v>426811501</v>
      </c>
      <c r="R6" s="4">
        <f>AVERAGE(E6:P6)</f>
        <v>35567625.083333336</v>
      </c>
    </row>
    <row r="7" spans="2:18" ht="15">
      <c r="B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2" t="s">
        <v>3</v>
      </c>
      <c r="B8" s="3" t="s">
        <v>65</v>
      </c>
      <c r="C8" s="1">
        <v>1002</v>
      </c>
      <c r="D8" s="2" t="s">
        <v>71</v>
      </c>
      <c r="E8" s="4">
        <v>896</v>
      </c>
      <c r="F8" s="4">
        <v>864</v>
      </c>
      <c r="G8" s="4">
        <v>950</v>
      </c>
      <c r="H8" s="4">
        <v>928</v>
      </c>
      <c r="I8" s="4">
        <v>884</v>
      </c>
      <c r="J8" s="4">
        <v>948</v>
      </c>
      <c r="K8" s="4">
        <v>933</v>
      </c>
      <c r="L8" s="4">
        <v>882</v>
      </c>
      <c r="M8" s="4">
        <v>824</v>
      </c>
      <c r="N8" s="4">
        <v>799</v>
      </c>
      <c r="O8" s="4">
        <v>813</v>
      </c>
      <c r="P8" s="4">
        <v>825</v>
      </c>
      <c r="Q8" s="4">
        <f>SUM(E8:P8)</f>
        <v>10546</v>
      </c>
      <c r="R8" s="4">
        <f>AVERAGE(E8:P8)</f>
        <v>878.8333333333334</v>
      </c>
    </row>
    <row r="9" spans="2:18" ht="15">
      <c r="B9" s="3"/>
      <c r="D9" s="2" t="s">
        <v>72</v>
      </c>
      <c r="E9" s="4">
        <v>194066</v>
      </c>
      <c r="F9" s="4">
        <v>159774</v>
      </c>
      <c r="G9" s="4">
        <v>181322</v>
      </c>
      <c r="H9" s="4">
        <v>258015</v>
      </c>
      <c r="I9" s="4">
        <v>156237</v>
      </c>
      <c r="J9" s="4">
        <v>163144</v>
      </c>
      <c r="K9" s="4">
        <v>154817</v>
      </c>
      <c r="L9" s="4">
        <v>133705</v>
      </c>
      <c r="M9" s="4">
        <v>125916</v>
      </c>
      <c r="N9" s="4">
        <v>124649</v>
      </c>
      <c r="O9" s="4">
        <v>135622</v>
      </c>
      <c r="P9" s="4">
        <v>155888</v>
      </c>
      <c r="Q9" s="4">
        <f>SUM(E9:P9)</f>
        <v>1943155</v>
      </c>
      <c r="R9" s="4">
        <f>AVERAGE(E9:P9)</f>
        <v>161929.58333333334</v>
      </c>
    </row>
    <row r="10" spans="2:18" ht="15">
      <c r="B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2" t="s">
        <v>4</v>
      </c>
      <c r="B11" s="3" t="s">
        <v>65</v>
      </c>
      <c r="C11" s="1">
        <v>1004</v>
      </c>
      <c r="D11" s="2" t="s">
        <v>71</v>
      </c>
      <c r="E11" s="4">
        <v>23</v>
      </c>
      <c r="F11" s="4">
        <v>21</v>
      </c>
      <c r="G11" s="4">
        <v>22</v>
      </c>
      <c r="H11" s="4">
        <v>21</v>
      </c>
      <c r="I11" s="4">
        <v>20</v>
      </c>
      <c r="J11" s="4">
        <v>23</v>
      </c>
      <c r="K11" s="4">
        <v>20</v>
      </c>
      <c r="L11" s="4">
        <v>19</v>
      </c>
      <c r="M11" s="4">
        <v>19</v>
      </c>
      <c r="N11" s="4">
        <v>17</v>
      </c>
      <c r="O11" s="4">
        <v>18</v>
      </c>
      <c r="P11" s="4">
        <v>16</v>
      </c>
      <c r="Q11" s="4">
        <f>SUM(E11:P11)</f>
        <v>239</v>
      </c>
      <c r="R11" s="4">
        <f>AVERAGE(E11:P11)</f>
        <v>19.916666666666668</v>
      </c>
    </row>
    <row r="12" spans="2:18" ht="15">
      <c r="B12" s="3"/>
      <c r="D12" s="2" t="s">
        <v>72</v>
      </c>
      <c r="E12" s="4">
        <v>11790</v>
      </c>
      <c r="F12" s="4">
        <v>10237</v>
      </c>
      <c r="G12" s="4">
        <v>10894</v>
      </c>
      <c r="H12" s="4">
        <v>9784</v>
      </c>
      <c r="I12" s="4">
        <v>7175</v>
      </c>
      <c r="J12" s="4">
        <v>7520</v>
      </c>
      <c r="K12" s="4">
        <v>9519</v>
      </c>
      <c r="L12" s="4">
        <v>7056</v>
      </c>
      <c r="M12" s="4">
        <v>7068</v>
      </c>
      <c r="N12" s="4">
        <v>6394</v>
      </c>
      <c r="O12" s="4">
        <v>7130</v>
      </c>
      <c r="P12" s="4">
        <v>7232</v>
      </c>
      <c r="Q12" s="4">
        <f>SUM(E12:P12)</f>
        <v>101799</v>
      </c>
      <c r="R12" s="4">
        <f>AVERAGE(E12:P12)</f>
        <v>8483.25</v>
      </c>
    </row>
    <row r="13" spans="2:18" ht="15">
      <c r="B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2" t="s">
        <v>5</v>
      </c>
      <c r="B14" s="3" t="s">
        <v>65</v>
      </c>
      <c r="C14" s="1">
        <v>1006</v>
      </c>
      <c r="D14" s="2" t="s">
        <v>71</v>
      </c>
      <c r="E14" s="4">
        <v>755</v>
      </c>
      <c r="F14" s="4">
        <v>708</v>
      </c>
      <c r="G14" s="4">
        <v>738</v>
      </c>
      <c r="H14" s="4">
        <v>741</v>
      </c>
      <c r="I14" s="4">
        <v>727</v>
      </c>
      <c r="J14" s="4">
        <v>733</v>
      </c>
      <c r="K14" s="4">
        <v>731</v>
      </c>
      <c r="L14" s="4">
        <v>735</v>
      </c>
      <c r="M14" s="4">
        <v>694</v>
      </c>
      <c r="N14" s="4">
        <v>683</v>
      </c>
      <c r="O14" s="4">
        <v>680</v>
      </c>
      <c r="P14" s="4">
        <v>681</v>
      </c>
      <c r="Q14" s="4">
        <f>SUM(E14:P14)</f>
        <v>8606</v>
      </c>
      <c r="R14" s="4">
        <f>AVERAGE(E14:P14)</f>
        <v>717.1666666666666</v>
      </c>
    </row>
    <row r="15" spans="2:18" ht="15">
      <c r="B15" s="3"/>
      <c r="D15" s="2" t="s">
        <v>72</v>
      </c>
      <c r="E15" s="4">
        <v>1213178</v>
      </c>
      <c r="F15" s="4">
        <v>937103</v>
      </c>
      <c r="G15" s="4">
        <v>1035691</v>
      </c>
      <c r="H15" s="4">
        <v>883198</v>
      </c>
      <c r="I15" s="4">
        <v>728665</v>
      </c>
      <c r="J15" s="4">
        <v>813197</v>
      </c>
      <c r="K15" s="4">
        <v>863488</v>
      </c>
      <c r="L15" s="4">
        <v>832388</v>
      </c>
      <c r="M15" s="4">
        <v>779753</v>
      </c>
      <c r="N15" s="4">
        <v>754917</v>
      </c>
      <c r="O15" s="4">
        <v>873668</v>
      </c>
      <c r="P15" s="4">
        <v>865457</v>
      </c>
      <c r="Q15" s="4">
        <f>SUM(E15:P15)</f>
        <v>10580703</v>
      </c>
      <c r="R15" s="4">
        <f>AVERAGE(E15:P15)</f>
        <v>881725.25</v>
      </c>
    </row>
    <row r="16" spans="2:18" ht="15">
      <c r="B16" s="3"/>
      <c r="D16" s="2" t="s">
        <v>73</v>
      </c>
      <c r="E16" s="4">
        <v>336490</v>
      </c>
      <c r="F16" s="4">
        <v>270521</v>
      </c>
      <c r="G16" s="4">
        <v>302431</v>
      </c>
      <c r="H16" s="4">
        <v>262900</v>
      </c>
      <c r="I16" s="4">
        <v>213600</v>
      </c>
      <c r="J16" s="4">
        <v>240897</v>
      </c>
      <c r="K16" s="4">
        <v>265047</v>
      </c>
      <c r="L16" s="4">
        <v>253951</v>
      </c>
      <c r="M16" s="4">
        <v>232672</v>
      </c>
      <c r="N16" s="4">
        <v>224539</v>
      </c>
      <c r="O16" s="4">
        <v>330138</v>
      </c>
      <c r="P16" s="4">
        <v>255481</v>
      </c>
      <c r="Q16" s="4">
        <f>SUM(E16:P16)</f>
        <v>3188667</v>
      </c>
      <c r="R16" s="4">
        <f>AVERAGE(E16:P16)</f>
        <v>265722.25</v>
      </c>
    </row>
    <row r="17" spans="2:18" ht="15">
      <c r="B17" s="3"/>
      <c r="D17" s="2" t="s">
        <v>74</v>
      </c>
      <c r="E17" s="4">
        <v>384067</v>
      </c>
      <c r="F17" s="4">
        <v>280085</v>
      </c>
      <c r="G17" s="4">
        <v>298268</v>
      </c>
      <c r="H17" s="4">
        <v>253974</v>
      </c>
      <c r="I17" s="4">
        <v>214018</v>
      </c>
      <c r="J17" s="4">
        <v>244789</v>
      </c>
      <c r="K17" s="4">
        <v>254141</v>
      </c>
      <c r="L17" s="4">
        <v>249733</v>
      </c>
      <c r="M17" s="4">
        <v>238217</v>
      </c>
      <c r="N17" s="4">
        <v>226570</v>
      </c>
      <c r="O17" s="4">
        <v>230284</v>
      </c>
      <c r="P17" s="4">
        <v>269316</v>
      </c>
      <c r="Q17" s="4">
        <f>SUM(E17:P17)</f>
        <v>3143462</v>
      </c>
      <c r="R17" s="4">
        <f>AVERAGE(E17:P17)</f>
        <v>261955.16666666666</v>
      </c>
    </row>
    <row r="18" spans="2:18" ht="15">
      <c r="B18" s="3"/>
      <c r="D18" s="2" t="s">
        <v>75</v>
      </c>
      <c r="E18" s="4">
        <v>492621</v>
      </c>
      <c r="F18" s="4">
        <v>386497</v>
      </c>
      <c r="G18" s="4">
        <v>434992</v>
      </c>
      <c r="H18" s="4">
        <v>366324</v>
      </c>
      <c r="I18" s="4">
        <v>301047</v>
      </c>
      <c r="J18" s="4">
        <v>327511</v>
      </c>
      <c r="K18" s="4">
        <v>344300</v>
      </c>
      <c r="L18" s="4">
        <v>328704</v>
      </c>
      <c r="M18" s="4">
        <v>308864</v>
      </c>
      <c r="N18" s="4">
        <v>303808</v>
      </c>
      <c r="O18" s="4">
        <v>311980</v>
      </c>
      <c r="P18" s="4">
        <v>340660</v>
      </c>
      <c r="Q18" s="4">
        <f>SUM(E18:P18)</f>
        <v>4247308</v>
      </c>
      <c r="R18" s="4">
        <f>AVERAGE(E18:P18)</f>
        <v>353942.3333333333</v>
      </c>
    </row>
    <row r="19" spans="2:18" ht="15">
      <c r="B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2" t="s">
        <v>6</v>
      </c>
      <c r="B20" s="3" t="s">
        <v>65</v>
      </c>
      <c r="C20" s="1">
        <v>1010</v>
      </c>
      <c r="D20" s="2" t="s">
        <v>71</v>
      </c>
      <c r="E20" s="4">
        <v>943</v>
      </c>
      <c r="F20" s="4">
        <v>957</v>
      </c>
      <c r="G20" s="4">
        <v>1141</v>
      </c>
      <c r="H20" s="4">
        <v>1172</v>
      </c>
      <c r="I20" s="4">
        <v>1154</v>
      </c>
      <c r="J20" s="4">
        <v>1197</v>
      </c>
      <c r="K20" s="4">
        <v>1185</v>
      </c>
      <c r="L20" s="4">
        <v>1093</v>
      </c>
      <c r="M20" s="4">
        <v>813</v>
      </c>
      <c r="N20" s="4">
        <v>757</v>
      </c>
      <c r="O20" s="4">
        <v>748</v>
      </c>
      <c r="P20" s="4">
        <v>744</v>
      </c>
      <c r="Q20" s="4">
        <f>SUM(E20:P20)</f>
        <v>11904</v>
      </c>
      <c r="R20" s="4">
        <f>AVERAGE(E20:P20)</f>
        <v>992</v>
      </c>
    </row>
    <row r="21" spans="2:18" ht="15">
      <c r="B21" s="3"/>
      <c r="D21" s="2" t="s">
        <v>72</v>
      </c>
      <c r="E21" s="4">
        <v>798011</v>
      </c>
      <c r="F21" s="4">
        <v>689545</v>
      </c>
      <c r="G21" s="4">
        <v>791169</v>
      </c>
      <c r="H21" s="4">
        <v>758961</v>
      </c>
      <c r="I21" s="4">
        <v>643272</v>
      </c>
      <c r="J21" s="4">
        <v>643864</v>
      </c>
      <c r="K21" s="4">
        <v>654876</v>
      </c>
      <c r="L21" s="4">
        <v>582996</v>
      </c>
      <c r="M21" s="4">
        <v>436346</v>
      </c>
      <c r="N21" s="4">
        <v>438374</v>
      </c>
      <c r="O21" s="4">
        <v>468317</v>
      </c>
      <c r="P21" s="4">
        <v>549533</v>
      </c>
      <c r="Q21" s="4">
        <f>SUM(E21:P21)</f>
        <v>7455264</v>
      </c>
      <c r="R21" s="4">
        <f>AVERAGE(E21:P21)</f>
        <v>621272</v>
      </c>
    </row>
    <row r="22" spans="2:18" ht="15">
      <c r="B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2" t="s">
        <v>7</v>
      </c>
      <c r="B23" s="3" t="s">
        <v>65</v>
      </c>
      <c r="C23" s="1">
        <v>1012</v>
      </c>
      <c r="D23" s="2" t="s">
        <v>71</v>
      </c>
      <c r="E23" s="4">
        <v>810</v>
      </c>
      <c r="F23" s="4">
        <v>819</v>
      </c>
      <c r="G23" s="4">
        <v>993</v>
      </c>
      <c r="H23" s="4">
        <v>1141</v>
      </c>
      <c r="I23" s="4">
        <v>1085</v>
      </c>
      <c r="J23" s="4">
        <v>1123</v>
      </c>
      <c r="K23" s="4">
        <v>1090</v>
      </c>
      <c r="L23" s="4">
        <v>1030</v>
      </c>
      <c r="M23" s="4">
        <v>888</v>
      </c>
      <c r="N23" s="4">
        <v>803</v>
      </c>
      <c r="O23" s="4">
        <v>811</v>
      </c>
      <c r="P23" s="4">
        <v>799</v>
      </c>
      <c r="Q23" s="4">
        <f>SUM(E23:P23)</f>
        <v>11392</v>
      </c>
      <c r="R23" s="4">
        <f>AVERAGE(E23:P23)</f>
        <v>949.3333333333334</v>
      </c>
    </row>
    <row r="24" spans="2:18" ht="15">
      <c r="B24" s="3"/>
      <c r="D24" s="2" t="s">
        <v>72</v>
      </c>
      <c r="E24" s="4">
        <v>607698</v>
      </c>
      <c r="F24" s="4">
        <v>528438</v>
      </c>
      <c r="G24" s="4">
        <v>614422</v>
      </c>
      <c r="H24" s="4">
        <v>644726</v>
      </c>
      <c r="I24" s="4">
        <v>530972</v>
      </c>
      <c r="J24" s="4">
        <v>543024</v>
      </c>
      <c r="K24" s="4">
        <v>538617</v>
      </c>
      <c r="L24" s="4">
        <v>496307</v>
      </c>
      <c r="M24" s="4">
        <v>427503</v>
      </c>
      <c r="N24" s="4">
        <v>405603</v>
      </c>
      <c r="O24" s="4">
        <v>426457</v>
      </c>
      <c r="P24" s="4">
        <v>499579</v>
      </c>
      <c r="Q24" s="4">
        <f>SUM(E24:P24)</f>
        <v>6263346</v>
      </c>
      <c r="R24" s="4">
        <f>AVERAGE(E24:P24)</f>
        <v>521945.5</v>
      </c>
    </row>
    <row r="25" spans="2:18" ht="15">
      <c r="B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2" t="s">
        <v>8</v>
      </c>
      <c r="B26" s="3" t="s">
        <v>65</v>
      </c>
      <c r="C26" s="1">
        <v>1014</v>
      </c>
      <c r="D26" s="2" t="s">
        <v>71</v>
      </c>
      <c r="E26" s="4">
        <v>1667</v>
      </c>
      <c r="F26" s="4">
        <v>1677</v>
      </c>
      <c r="G26" s="4">
        <v>1980</v>
      </c>
      <c r="H26" s="4">
        <v>1926</v>
      </c>
      <c r="I26" s="4">
        <v>1866</v>
      </c>
      <c r="J26" s="4">
        <v>1950</v>
      </c>
      <c r="K26" s="4">
        <v>1926</v>
      </c>
      <c r="L26" s="4">
        <v>1805</v>
      </c>
      <c r="M26" s="4">
        <v>1524</v>
      </c>
      <c r="N26" s="4">
        <v>1436</v>
      </c>
      <c r="O26" s="4">
        <v>1441</v>
      </c>
      <c r="P26" s="4">
        <v>1406</v>
      </c>
      <c r="Q26" s="4">
        <f>SUM(E26:P26)</f>
        <v>20604</v>
      </c>
      <c r="R26" s="4">
        <f>AVERAGE(E26:P26)</f>
        <v>1717</v>
      </c>
    </row>
    <row r="27" spans="2:18" ht="15">
      <c r="B27" s="3"/>
      <c r="D27" s="2" t="s">
        <v>72</v>
      </c>
      <c r="E27" s="4">
        <v>1063040</v>
      </c>
      <c r="F27" s="4">
        <v>912405</v>
      </c>
      <c r="G27" s="4">
        <v>1023445</v>
      </c>
      <c r="H27" s="4">
        <v>932335</v>
      </c>
      <c r="I27" s="4">
        <v>785635</v>
      </c>
      <c r="J27" s="4">
        <v>788173</v>
      </c>
      <c r="K27" s="4">
        <v>812333</v>
      </c>
      <c r="L27" s="4">
        <v>727642</v>
      </c>
      <c r="M27" s="4">
        <v>608522</v>
      </c>
      <c r="N27" s="4">
        <v>610121</v>
      </c>
      <c r="O27" s="4">
        <v>643656</v>
      </c>
      <c r="P27" s="4">
        <v>739478</v>
      </c>
      <c r="Q27" s="4">
        <f>SUM(E27:P27)</f>
        <v>9646785</v>
      </c>
      <c r="R27" s="4">
        <f>AVERAGE(E27:P27)</f>
        <v>803898.75</v>
      </c>
    </row>
    <row r="28" spans="2:18" ht="15">
      <c r="B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2" t="s">
        <v>9</v>
      </c>
      <c r="B29" s="3" t="s">
        <v>65</v>
      </c>
      <c r="C29" s="1">
        <v>1016</v>
      </c>
      <c r="D29" s="2" t="s">
        <v>71</v>
      </c>
      <c r="E29" s="4">
        <v>1912</v>
      </c>
      <c r="F29" s="4">
        <v>1921</v>
      </c>
      <c r="G29" s="4">
        <v>2277</v>
      </c>
      <c r="H29" s="4">
        <v>2090</v>
      </c>
      <c r="I29" s="4">
        <v>2022</v>
      </c>
      <c r="J29" s="4">
        <v>2125</v>
      </c>
      <c r="K29" s="4">
        <v>2077</v>
      </c>
      <c r="L29" s="4">
        <v>1990</v>
      </c>
      <c r="M29" s="4">
        <v>1622</v>
      </c>
      <c r="N29" s="4">
        <v>1501</v>
      </c>
      <c r="O29" s="4">
        <v>1501</v>
      </c>
      <c r="P29" s="4">
        <v>1513</v>
      </c>
      <c r="Q29" s="4">
        <f>SUM(E29:P29)</f>
        <v>22551</v>
      </c>
      <c r="R29" s="4">
        <f>AVERAGE(E29:P29)</f>
        <v>1879.25</v>
      </c>
    </row>
    <row r="30" spans="2:18" ht="15">
      <c r="B30" s="3"/>
      <c r="D30" s="2" t="s">
        <v>72</v>
      </c>
      <c r="E30" s="4">
        <v>1238047</v>
      </c>
      <c r="F30" s="4">
        <v>1051721</v>
      </c>
      <c r="G30" s="4">
        <v>1219168</v>
      </c>
      <c r="H30" s="4">
        <v>1043383</v>
      </c>
      <c r="I30" s="4">
        <v>873410</v>
      </c>
      <c r="J30" s="4">
        <v>902203</v>
      </c>
      <c r="K30" s="4">
        <v>919606</v>
      </c>
      <c r="L30" s="4">
        <v>858246</v>
      </c>
      <c r="M30" s="4">
        <v>693836</v>
      </c>
      <c r="N30" s="4">
        <v>649756</v>
      </c>
      <c r="O30" s="4">
        <v>683805</v>
      </c>
      <c r="P30" s="4">
        <v>814574</v>
      </c>
      <c r="Q30" s="4">
        <f>SUM(E30:P30)</f>
        <v>10947755</v>
      </c>
      <c r="R30" s="4">
        <f>AVERAGE(E30:P30)</f>
        <v>912312.9166666666</v>
      </c>
    </row>
    <row r="31" spans="2:18" ht="15">
      <c r="B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2" t="s">
        <v>10</v>
      </c>
      <c r="B32" s="3" t="s">
        <v>65</v>
      </c>
      <c r="C32" s="1">
        <v>1030</v>
      </c>
      <c r="D32" s="2" t="s">
        <v>71</v>
      </c>
      <c r="E32" s="4">
        <v>9</v>
      </c>
      <c r="F32" s="4">
        <v>9</v>
      </c>
      <c r="G32" s="4">
        <v>9</v>
      </c>
      <c r="H32" s="4">
        <v>10</v>
      </c>
      <c r="I32" s="4">
        <v>9</v>
      </c>
      <c r="J32" s="4">
        <v>9</v>
      </c>
      <c r="K32" s="4">
        <v>9</v>
      </c>
      <c r="L32" s="4">
        <v>9</v>
      </c>
      <c r="M32" s="4">
        <v>9</v>
      </c>
      <c r="N32" s="4">
        <v>9</v>
      </c>
      <c r="O32" s="4">
        <v>8</v>
      </c>
      <c r="P32" s="4">
        <v>9</v>
      </c>
      <c r="Q32" s="4">
        <f>SUM(E32:P32)</f>
        <v>108</v>
      </c>
      <c r="R32" s="4">
        <f>AVERAGE(E32:P32)</f>
        <v>9</v>
      </c>
    </row>
    <row r="33" spans="2:18" ht="15">
      <c r="B33" s="3"/>
      <c r="D33" s="2" t="s">
        <v>72</v>
      </c>
      <c r="E33" s="4">
        <v>40656</v>
      </c>
      <c r="F33" s="4">
        <v>36362</v>
      </c>
      <c r="G33" s="4">
        <v>35081</v>
      </c>
      <c r="H33" s="4">
        <v>31952</v>
      </c>
      <c r="I33" s="4">
        <v>17641</v>
      </c>
      <c r="J33" s="4">
        <v>13585</v>
      </c>
      <c r="K33" s="4">
        <v>8908</v>
      </c>
      <c r="L33" s="4">
        <v>5599</v>
      </c>
      <c r="M33" s="4">
        <v>7033</v>
      </c>
      <c r="N33" s="4">
        <v>13329</v>
      </c>
      <c r="O33" s="4">
        <v>22664</v>
      </c>
      <c r="P33" s="4">
        <v>24728</v>
      </c>
      <c r="Q33" s="4">
        <f>SUM(E33:P33)</f>
        <v>257538</v>
      </c>
      <c r="R33" s="4">
        <f>AVERAGE(E33:P33)</f>
        <v>21461.5</v>
      </c>
    </row>
    <row r="34" spans="2:18" ht="15">
      <c r="B34" s="3"/>
      <c r="D34" s="2" t="s">
        <v>73</v>
      </c>
      <c r="E34" s="4">
        <v>519</v>
      </c>
      <c r="F34" s="4">
        <v>533</v>
      </c>
      <c r="G34" s="4">
        <v>108</v>
      </c>
      <c r="H34" s="4">
        <v>95</v>
      </c>
      <c r="I34" s="4">
        <v>44</v>
      </c>
      <c r="J34" s="4">
        <v>60</v>
      </c>
      <c r="K34" s="4">
        <v>57</v>
      </c>
      <c r="L34" s="4">
        <v>25</v>
      </c>
      <c r="M34" s="4">
        <v>35</v>
      </c>
      <c r="N34" s="4">
        <v>52</v>
      </c>
      <c r="O34" s="4">
        <v>76</v>
      </c>
      <c r="P34" s="4">
        <v>101</v>
      </c>
      <c r="Q34" s="4">
        <f>SUM(E34:P34)</f>
        <v>1705</v>
      </c>
      <c r="R34" s="4">
        <f>AVERAGE(E34:P34)</f>
        <v>142.08333333333334</v>
      </c>
    </row>
    <row r="35" spans="2:18" ht="15">
      <c r="B35" s="3"/>
      <c r="D35" s="2" t="s">
        <v>74</v>
      </c>
      <c r="E35" s="4">
        <v>2905</v>
      </c>
      <c r="F35" s="4">
        <v>2542</v>
      </c>
      <c r="G35" s="4">
        <v>2263</v>
      </c>
      <c r="H35" s="4">
        <v>1781</v>
      </c>
      <c r="I35" s="4">
        <v>389</v>
      </c>
      <c r="J35" s="4">
        <v>442</v>
      </c>
      <c r="K35" s="4">
        <v>418</v>
      </c>
      <c r="L35" s="4">
        <v>333</v>
      </c>
      <c r="M35" s="4">
        <v>374</v>
      </c>
      <c r="N35" s="4">
        <v>525</v>
      </c>
      <c r="O35" s="4">
        <v>314</v>
      </c>
      <c r="P35" s="4">
        <v>858</v>
      </c>
      <c r="Q35" s="4">
        <f>SUM(E35:P35)</f>
        <v>13144</v>
      </c>
      <c r="R35" s="4">
        <f>AVERAGE(E35:P35)</f>
        <v>1095.3333333333333</v>
      </c>
    </row>
    <row r="36" spans="2:18" ht="15">
      <c r="B36" s="3"/>
      <c r="D36" s="2" t="s">
        <v>75</v>
      </c>
      <c r="E36" s="4">
        <v>37232</v>
      </c>
      <c r="F36" s="4">
        <v>33287</v>
      </c>
      <c r="G36" s="4">
        <v>32710</v>
      </c>
      <c r="H36" s="4">
        <v>30076</v>
      </c>
      <c r="I36" s="4">
        <v>17208</v>
      </c>
      <c r="J36" s="4">
        <v>13083</v>
      </c>
      <c r="K36" s="4">
        <v>8433</v>
      </c>
      <c r="L36" s="4">
        <v>5241</v>
      </c>
      <c r="M36" s="4">
        <v>6624</v>
      </c>
      <c r="N36" s="4">
        <v>12752</v>
      </c>
      <c r="O36" s="4">
        <v>22274</v>
      </c>
      <c r="P36" s="4">
        <v>23769</v>
      </c>
      <c r="Q36" s="4">
        <f>SUM(E36:P36)</f>
        <v>242689</v>
      </c>
      <c r="R36" s="4">
        <f>AVERAGE(E36:P36)</f>
        <v>20224.083333333332</v>
      </c>
    </row>
    <row r="37" spans="2:18" ht="15">
      <c r="B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">
      <c r="A38" s="2" t="s">
        <v>11</v>
      </c>
      <c r="B38" s="3" t="s">
        <v>65</v>
      </c>
      <c r="C38" s="1">
        <v>1032</v>
      </c>
      <c r="D38" s="2" t="s">
        <v>71</v>
      </c>
      <c r="E38" s="4">
        <v>5743</v>
      </c>
      <c r="F38" s="4">
        <v>5461</v>
      </c>
      <c r="G38" s="4">
        <v>6268</v>
      </c>
      <c r="H38" s="4">
        <v>5968</v>
      </c>
      <c r="I38" s="4">
        <v>5778</v>
      </c>
      <c r="J38" s="4">
        <v>6252</v>
      </c>
      <c r="K38" s="4">
        <v>6165</v>
      </c>
      <c r="L38" s="4">
        <v>5795</v>
      </c>
      <c r="M38" s="4">
        <v>5392</v>
      </c>
      <c r="N38" s="4">
        <v>5321</v>
      </c>
      <c r="O38" s="4">
        <v>5575</v>
      </c>
      <c r="P38" s="4">
        <v>5471</v>
      </c>
      <c r="Q38" s="4">
        <f>SUM(E38:P38)</f>
        <v>69189</v>
      </c>
      <c r="R38" s="4">
        <f>AVERAGE(E38:P38)</f>
        <v>5765.75</v>
      </c>
    </row>
    <row r="39" spans="2:18" ht="15">
      <c r="B39" s="3"/>
      <c r="D39" s="2" t="s">
        <v>72</v>
      </c>
      <c r="E39" s="4">
        <v>8191434</v>
      </c>
      <c r="F39" s="4">
        <v>6609265</v>
      </c>
      <c r="G39" s="4">
        <v>7425884</v>
      </c>
      <c r="H39" s="4">
        <v>5661292</v>
      </c>
      <c r="I39" s="4">
        <v>3943639</v>
      </c>
      <c r="J39" s="4">
        <v>3357716</v>
      </c>
      <c r="K39" s="4">
        <v>3199038</v>
      </c>
      <c r="L39" s="4">
        <v>2971544</v>
      </c>
      <c r="M39" s="4">
        <v>2778550</v>
      </c>
      <c r="N39" s="4">
        <v>3152648</v>
      </c>
      <c r="O39" s="4">
        <v>4228757</v>
      </c>
      <c r="P39" s="4">
        <v>5385867</v>
      </c>
      <c r="Q39" s="4">
        <f>SUM(E39:P39)</f>
        <v>56905634</v>
      </c>
      <c r="R39" s="4">
        <f>AVERAGE(E39:P39)</f>
        <v>4742136.166666667</v>
      </c>
    </row>
    <row r="40" spans="2:18" ht="15">
      <c r="B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>
      <c r="A41" s="2" t="s">
        <v>12</v>
      </c>
      <c r="B41" s="3" t="s">
        <v>65</v>
      </c>
      <c r="C41" s="1">
        <v>1034</v>
      </c>
      <c r="D41" s="2" t="s">
        <v>71</v>
      </c>
      <c r="E41" s="4">
        <v>286</v>
      </c>
      <c r="F41" s="4">
        <v>275</v>
      </c>
      <c r="G41" s="4">
        <v>312</v>
      </c>
      <c r="H41" s="4">
        <v>305</v>
      </c>
      <c r="I41" s="4">
        <v>299</v>
      </c>
      <c r="J41" s="4">
        <v>318</v>
      </c>
      <c r="K41" s="4">
        <v>315</v>
      </c>
      <c r="L41" s="4">
        <v>291</v>
      </c>
      <c r="M41" s="4">
        <v>274</v>
      </c>
      <c r="N41" s="4">
        <v>271</v>
      </c>
      <c r="O41" s="4">
        <v>280</v>
      </c>
      <c r="P41" s="4">
        <v>271</v>
      </c>
      <c r="Q41" s="4">
        <f>SUM(E41:P41)</f>
        <v>3497</v>
      </c>
      <c r="R41" s="4">
        <f>AVERAGE(E41:P41)</f>
        <v>291.4166666666667</v>
      </c>
    </row>
    <row r="42" spans="2:18" ht="15">
      <c r="B42" s="3"/>
      <c r="D42" s="2" t="s">
        <v>72</v>
      </c>
      <c r="E42" s="4">
        <v>372584</v>
      </c>
      <c r="F42" s="4">
        <v>309648</v>
      </c>
      <c r="G42" s="4">
        <v>326854</v>
      </c>
      <c r="H42" s="4">
        <v>256067</v>
      </c>
      <c r="I42" s="4">
        <v>188638</v>
      </c>
      <c r="J42" s="4">
        <v>176316</v>
      </c>
      <c r="K42" s="4">
        <v>163361</v>
      </c>
      <c r="L42" s="4">
        <v>152671</v>
      </c>
      <c r="M42" s="4">
        <v>144834</v>
      </c>
      <c r="N42" s="4">
        <v>162135</v>
      </c>
      <c r="O42" s="4">
        <v>207432</v>
      </c>
      <c r="P42" s="4">
        <v>249770</v>
      </c>
      <c r="Q42" s="4">
        <f>SUM(E42:P42)</f>
        <v>2710310</v>
      </c>
      <c r="R42" s="4">
        <f>AVERAGE(E42:P42)</f>
        <v>225859.16666666666</v>
      </c>
    </row>
    <row r="43" spans="2:18" ht="15">
      <c r="B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>
      <c r="A44" s="2" t="s">
        <v>11</v>
      </c>
      <c r="B44" s="3" t="s">
        <v>65</v>
      </c>
      <c r="C44" s="1">
        <v>1040</v>
      </c>
      <c r="D44" s="2" t="s">
        <v>71</v>
      </c>
      <c r="E44" s="4"/>
      <c r="F44" s="4">
        <v>2</v>
      </c>
      <c r="G44" s="4">
        <v>2</v>
      </c>
      <c r="H44" s="4">
        <v>2</v>
      </c>
      <c r="I44" s="4">
        <v>4</v>
      </c>
      <c r="J44" s="4">
        <v>2</v>
      </c>
      <c r="K44" s="4">
        <v>2</v>
      </c>
      <c r="L44" s="4">
        <v>2</v>
      </c>
      <c r="M44" s="4">
        <v>2</v>
      </c>
      <c r="N44" s="4">
        <v>2</v>
      </c>
      <c r="O44" s="4">
        <v>2</v>
      </c>
      <c r="P44" s="5"/>
      <c r="Q44" s="4">
        <f>SUM(E44:P44)</f>
        <v>22</v>
      </c>
      <c r="R44" s="4">
        <f>AVERAGE(E44:P44)</f>
        <v>2.2</v>
      </c>
    </row>
    <row r="45" spans="2:18" ht="15">
      <c r="B45" s="3"/>
      <c r="D45" s="2" t="s">
        <v>72</v>
      </c>
      <c r="E45" s="4"/>
      <c r="F45" s="4">
        <v>1618</v>
      </c>
      <c r="G45" s="4">
        <v>5336</v>
      </c>
      <c r="H45" s="4">
        <v>659</v>
      </c>
      <c r="I45" s="4">
        <v>267</v>
      </c>
      <c r="J45" s="4">
        <v>281</v>
      </c>
      <c r="K45" s="4">
        <v>479</v>
      </c>
      <c r="L45" s="4">
        <v>441</v>
      </c>
      <c r="M45" s="4">
        <v>177</v>
      </c>
      <c r="N45" s="4">
        <v>205</v>
      </c>
      <c r="O45" s="4">
        <v>2858</v>
      </c>
      <c r="P45" s="4"/>
      <c r="Q45" s="4">
        <f>SUM(E45:P45)</f>
        <v>12321</v>
      </c>
      <c r="R45" s="4">
        <f>AVERAGE(E45:P45)</f>
        <v>1232.1</v>
      </c>
    </row>
    <row r="46" spans="2:18" ht="15">
      <c r="B46" s="3"/>
      <c r="D46" s="2" t="s">
        <v>73</v>
      </c>
      <c r="E46" s="4"/>
      <c r="F46" s="4">
        <v>407</v>
      </c>
      <c r="G46" s="4">
        <v>1235</v>
      </c>
      <c r="H46" s="4">
        <v>135</v>
      </c>
      <c r="I46" s="4">
        <v>71</v>
      </c>
      <c r="J46" s="4">
        <v>55</v>
      </c>
      <c r="K46" s="4">
        <v>96</v>
      </c>
      <c r="L46" s="4">
        <v>143</v>
      </c>
      <c r="M46" s="4">
        <v>39</v>
      </c>
      <c r="N46" s="4">
        <v>60</v>
      </c>
      <c r="O46" s="4">
        <v>826</v>
      </c>
      <c r="P46" s="4"/>
      <c r="Q46" s="4">
        <f>SUM(E46:P46)</f>
        <v>3067</v>
      </c>
      <c r="R46" s="4">
        <f>AVERAGE(E46:P46)</f>
        <v>306.7</v>
      </c>
    </row>
    <row r="47" spans="2:18" ht="15">
      <c r="B47" s="3"/>
      <c r="D47" s="2" t="s">
        <v>74</v>
      </c>
      <c r="E47" s="4"/>
      <c r="F47" s="4">
        <v>381</v>
      </c>
      <c r="G47" s="4">
        <v>1171</v>
      </c>
      <c r="H47" s="4">
        <v>143</v>
      </c>
      <c r="I47" s="4">
        <v>79</v>
      </c>
      <c r="J47" s="4">
        <v>101</v>
      </c>
      <c r="K47" s="4">
        <v>146</v>
      </c>
      <c r="L47" s="4">
        <v>97</v>
      </c>
      <c r="M47" s="4">
        <v>60</v>
      </c>
      <c r="N47" s="4">
        <v>23</v>
      </c>
      <c r="O47" s="4">
        <v>221</v>
      </c>
      <c r="P47" s="4"/>
      <c r="Q47" s="4">
        <f>SUM(E47:P47)</f>
        <v>2422</v>
      </c>
      <c r="R47" s="4">
        <f>AVERAGE(E47:P47)</f>
        <v>242.2</v>
      </c>
    </row>
    <row r="48" spans="2:18" ht="15">
      <c r="B48" s="3"/>
      <c r="D48" s="2" t="s">
        <v>75</v>
      </c>
      <c r="E48" s="4"/>
      <c r="F48" s="4">
        <v>830</v>
      </c>
      <c r="G48" s="4">
        <v>2930</v>
      </c>
      <c r="H48" s="4">
        <v>381</v>
      </c>
      <c r="I48" s="4">
        <v>117</v>
      </c>
      <c r="J48" s="4">
        <v>125</v>
      </c>
      <c r="K48" s="4">
        <v>237</v>
      </c>
      <c r="L48" s="4">
        <v>201</v>
      </c>
      <c r="M48" s="4">
        <v>78</v>
      </c>
      <c r="N48" s="4">
        <v>122</v>
      </c>
      <c r="O48" s="4">
        <v>1811</v>
      </c>
      <c r="P48" s="4"/>
      <c r="Q48" s="4">
        <f>SUM(E48:P48)</f>
        <v>6832</v>
      </c>
      <c r="R48" s="4">
        <f>AVERAGE(E48:P48)</f>
        <v>683.2</v>
      </c>
    </row>
    <row r="49" spans="2:18" ht="15">
      <c r="B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>
      <c r="A50" s="2" t="s">
        <v>13</v>
      </c>
      <c r="B50" s="3" t="s">
        <v>65</v>
      </c>
      <c r="C50" s="1">
        <v>6010</v>
      </c>
      <c r="D50" s="2" t="s">
        <v>71</v>
      </c>
      <c r="E50" s="4"/>
      <c r="F50" s="4"/>
      <c r="G50" s="4"/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/>
      <c r="P50" s="4">
        <v>2</v>
      </c>
      <c r="Q50" s="4">
        <f>SUM(E50:P50)</f>
        <v>9</v>
      </c>
      <c r="R50" s="4">
        <f>AVERAGE(E50:P50)</f>
        <v>1.125</v>
      </c>
    </row>
    <row r="51" spans="2:18" ht="15">
      <c r="B51" s="3"/>
      <c r="D51" s="2" t="s">
        <v>72</v>
      </c>
      <c r="E51" s="4"/>
      <c r="F51" s="4"/>
      <c r="G51" s="4"/>
      <c r="H51" s="4">
        <v>471</v>
      </c>
      <c r="I51" s="4">
        <v>437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/>
      <c r="P51" s="4">
        <v>575</v>
      </c>
      <c r="Q51" s="4">
        <f>SUM(E51:P51)</f>
        <v>1483</v>
      </c>
      <c r="R51" s="4">
        <f>AVERAGE(E51:P51)</f>
        <v>185.375</v>
      </c>
    </row>
    <row r="52" spans="2:18" ht="15">
      <c r="B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>
      <c r="A53" s="6" t="s">
        <v>14</v>
      </c>
      <c r="B53" s="7"/>
      <c r="D53" s="6" t="s">
        <v>71</v>
      </c>
      <c r="E53" s="8">
        <f>$E$5+$E$8+$E$11+$E$14+$E$20+$E$23+$E$26+$E$29+$E$32+$E$38+$E$41+$E$44+$E$50</f>
        <v>90704</v>
      </c>
      <c r="F53" s="8">
        <f>$F$5+$F$8+$F$11+$F$14+$F$20+$F$23+$F$26+$F$29+$F$32+$F$38+$F$41+$F$44+$F$50</f>
        <v>86412</v>
      </c>
      <c r="G53" s="8">
        <f>$G$5+$G$8+$G$11+$G$14+$G$20+$G$23+$G$26+$G$29+$G$32+$G$38+$G$41+$G$44+$G$50</f>
        <v>99566</v>
      </c>
      <c r="H53" s="8">
        <f>$H$5+$H$8+$H$11+$H$14+$H$20+$H$23+$H$26+$H$29+$H$32+$H$38+$H$41+$H$44+$H$50</f>
        <v>95737</v>
      </c>
      <c r="I53" s="8">
        <f>$I$5+$I$8+$I$11+$I$14+$I$20+$I$23+$I$26+$I$29+$I$32+$I$38+$I$41+$I$44+$I$50</f>
        <v>92276</v>
      </c>
      <c r="J53" s="8">
        <f>$J$5+$J$8+$J$11+$J$14+$J$20+$J$23+$J$26+$J$29+$J$32+$J$38+$J$41+$J$44+$J$50</f>
        <v>99338</v>
      </c>
      <c r="K53" s="8">
        <f>$K$5+$K$8+$K$11+$K$14+$K$20+$K$23+$K$26+$K$29+$K$32+$K$38+$K$41+$K$44+$K$50</f>
        <v>98448</v>
      </c>
      <c r="L53" s="8">
        <f>$L$5+$L$8+$L$11+$L$14+$L$20+$L$23+$L$26+$L$29+$L$32+$L$38+$L$41+$L$44+$L$50</f>
        <v>95153</v>
      </c>
      <c r="M53" s="8">
        <f>$M$5+$M$8+$M$11+$M$14+$M$20+$M$23+$M$26+$M$29+$M$32+$M$38+$M$41+$M$44+$M$50</f>
        <v>91195</v>
      </c>
      <c r="N53" s="8">
        <f>$N$5+$N$8+$N$11+$N$14+$N$20+$N$23+$N$26+$N$29+$N$32+$N$38+$N$41+$N$44+$N$50</f>
        <v>89583</v>
      </c>
      <c r="O53" s="8">
        <f>$O$5+$O$8+$O$11+$O$14+$O$20+$O$23+$O$26+$O$29+$O$32+$O$38+$O$41+$O$44+$O$50</f>
        <v>88892</v>
      </c>
      <c r="P53" s="8">
        <f>$P$5+$P$8+$P$11+$P$14+$P$20+$P$23+$P$26+$P$29+$P$32+$P$38+$P$41+$P$44+$P$50</f>
        <v>87526</v>
      </c>
      <c r="Q53" s="8">
        <f>SUM(E53:P53)</f>
        <v>1114830</v>
      </c>
      <c r="R53" s="8">
        <f>AVERAGE(E53:P53)</f>
        <v>92902.5</v>
      </c>
    </row>
    <row r="54" spans="2:18" ht="15.75">
      <c r="B54" s="3"/>
      <c r="D54" s="6" t="s">
        <v>72</v>
      </c>
      <c r="E54" s="8">
        <f>$E$6+$E$9+$E$12+$E$15+$E$21+$E$24+$E$27+$E$30+$E$33+$E$39+$E$42+$E$45+$E$51</f>
        <v>58665193</v>
      </c>
      <c r="F54" s="8">
        <f>$F$6+$F$9+$F$12+$F$15+$F$21+$F$24+$F$27+$F$30+$F$33+$F$39+$F$42+$F$45+$F$51</f>
        <v>46073639</v>
      </c>
      <c r="G54" s="8">
        <f>$G$6+$G$9+$G$12+$G$15+$G$21+$G$24+$G$27+$G$30+$G$33+$G$39+$G$42+$G$45+$G$51</f>
        <v>52569885</v>
      </c>
      <c r="H54" s="8">
        <f>$H$6+$H$9+$H$12+$H$15+$H$21+$H$24+$H$27+$H$30+$H$33+$H$39+$H$42+$H$45+$H$51</f>
        <v>45421392</v>
      </c>
      <c r="I54" s="8">
        <f>$I$6+$I$9+$I$12+$I$15+$I$21+$I$24+$I$27+$I$30+$I$33+$I$39+$I$42+$I$45+$I$51</f>
        <v>37866885</v>
      </c>
      <c r="J54" s="8">
        <f>$J$6+$J$9+$J$12+$J$15+$J$21+$J$24+$J$27+$J$30+$J$33+$J$39+$J$42+$J$45+$J$51</f>
        <v>40415120</v>
      </c>
      <c r="K54" s="8">
        <f>$K$6+$K$9+$K$12+$K$15+$K$21+$K$24+$K$27+$K$30+$K$33+$K$39+$K$42+$K$45+$K$51</f>
        <v>43513058</v>
      </c>
      <c r="L54" s="8">
        <f>$L$6+$L$9+$L$12+$L$15+$L$21+$L$24+$L$27+$L$30+$L$33+$L$39+$L$42+$L$45+$L$51</f>
        <v>41597845</v>
      </c>
      <c r="M54" s="8">
        <f>$M$6+$M$9+$M$12+$M$15+$M$21+$M$24+$M$27+$M$30+$M$33+$M$39+$M$42+$M$45+$M$51</f>
        <v>39867640</v>
      </c>
      <c r="N54" s="8">
        <f>$N$6+$N$9+$N$12+$N$15+$N$21+$N$24+$N$27+$N$30+$N$33+$N$39+$N$42+$N$45+$N$51</f>
        <v>39249010</v>
      </c>
      <c r="O54" s="8">
        <f>$O$6+$O$9+$O$12+$O$15+$O$21+$O$24+$O$27+$O$30+$O$33+$O$39+$O$42+$O$45+$O$51</f>
        <v>41113517</v>
      </c>
      <c r="P54" s="8">
        <f>$P$6+$P$9+$P$12+$P$15+$P$21+$P$24+$P$27+$P$30+$P$33+$P$39+$P$42+$P$45+$P$51</f>
        <v>47284410</v>
      </c>
      <c r="Q54" s="8">
        <f>SUM(E54:P54)</f>
        <v>533637594</v>
      </c>
      <c r="R54" s="8">
        <f>AVERAGE(E54:P54)</f>
        <v>44469799.5</v>
      </c>
    </row>
    <row r="55" spans="2:18" ht="15.75">
      <c r="B55" s="3"/>
      <c r="D55" s="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"/>
      <c r="R55" s="4"/>
    </row>
    <row r="56" spans="4:18" ht="15.75">
      <c r="D56" s="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"/>
      <c r="R56" s="4"/>
    </row>
    <row r="57" spans="1:18" ht="15">
      <c r="A57" s="2" t="s">
        <v>15</v>
      </c>
      <c r="B57" s="3" t="s">
        <v>65</v>
      </c>
      <c r="C57" s="1">
        <v>2000</v>
      </c>
      <c r="D57" s="2" t="s">
        <v>71</v>
      </c>
      <c r="E57" s="4">
        <v>12030</v>
      </c>
      <c r="F57" s="4">
        <v>11583</v>
      </c>
      <c r="G57" s="4">
        <v>13036</v>
      </c>
      <c r="H57" s="4">
        <v>12929</v>
      </c>
      <c r="I57" s="4">
        <v>12282</v>
      </c>
      <c r="J57" s="4">
        <v>13132</v>
      </c>
      <c r="K57" s="4">
        <v>13080</v>
      </c>
      <c r="L57" s="4">
        <v>12514</v>
      </c>
      <c r="M57" s="4">
        <v>11955</v>
      </c>
      <c r="N57" s="4">
        <v>11906</v>
      </c>
      <c r="O57" s="4">
        <v>11626</v>
      </c>
      <c r="P57" s="4">
        <v>12090</v>
      </c>
      <c r="Q57" s="4">
        <f>SUM(E57:P57)</f>
        <v>148163</v>
      </c>
      <c r="R57" s="4">
        <f>AVERAGE(E57:P57)</f>
        <v>12346.916666666666</v>
      </c>
    </row>
    <row r="58" spans="2:18" ht="15">
      <c r="B58" s="3"/>
      <c r="D58" s="2" t="s">
        <v>72</v>
      </c>
      <c r="E58" s="4">
        <v>12248521</v>
      </c>
      <c r="F58" s="4">
        <v>10206336</v>
      </c>
      <c r="G58" s="4">
        <v>11492438</v>
      </c>
      <c r="H58" s="4">
        <v>10663045</v>
      </c>
      <c r="I58" s="4">
        <v>9141106</v>
      </c>
      <c r="J58" s="4">
        <v>10651263</v>
      </c>
      <c r="K58" s="4">
        <v>12134453</v>
      </c>
      <c r="L58" s="4">
        <v>11389836</v>
      </c>
      <c r="M58" s="4">
        <v>10814636</v>
      </c>
      <c r="N58" s="4">
        <v>10035753</v>
      </c>
      <c r="O58" s="4">
        <v>9246060</v>
      </c>
      <c r="P58" s="4">
        <v>10476295</v>
      </c>
      <c r="Q58" s="4">
        <f>SUM(E58:P58)</f>
        <v>128499742</v>
      </c>
      <c r="R58" s="4">
        <f>AVERAGE(E58:P58)</f>
        <v>10708311.833333334</v>
      </c>
    </row>
    <row r="59" spans="2:18" ht="15">
      <c r="B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>
      <c r="A60" s="2" t="s">
        <v>16</v>
      </c>
      <c r="B60" s="3" t="s">
        <v>65</v>
      </c>
      <c r="C60" s="1">
        <v>2002</v>
      </c>
      <c r="D60" s="2" t="s">
        <v>71</v>
      </c>
      <c r="E60" s="4">
        <v>192</v>
      </c>
      <c r="F60" s="4">
        <v>181</v>
      </c>
      <c r="G60" s="4">
        <v>205</v>
      </c>
      <c r="H60" s="4">
        <v>187</v>
      </c>
      <c r="I60" s="4">
        <v>182</v>
      </c>
      <c r="J60" s="4">
        <v>184</v>
      </c>
      <c r="K60" s="4">
        <v>178</v>
      </c>
      <c r="L60" s="4">
        <v>148</v>
      </c>
      <c r="M60" s="4">
        <v>133</v>
      </c>
      <c r="N60" s="4">
        <v>144</v>
      </c>
      <c r="O60" s="4">
        <v>142</v>
      </c>
      <c r="P60" s="4">
        <v>124</v>
      </c>
      <c r="Q60" s="4">
        <f>SUM(E60:P60)</f>
        <v>2000</v>
      </c>
      <c r="R60" s="4">
        <f>AVERAGE(E60:P60)</f>
        <v>166.66666666666666</v>
      </c>
    </row>
    <row r="61" spans="2:18" ht="15">
      <c r="B61" s="3"/>
      <c r="D61" s="2" t="s">
        <v>72</v>
      </c>
      <c r="E61" s="4">
        <v>66875</v>
      </c>
      <c r="F61" s="4">
        <v>60277</v>
      </c>
      <c r="G61" s="4">
        <v>62849</v>
      </c>
      <c r="H61" s="4">
        <v>50737</v>
      </c>
      <c r="I61" s="4">
        <v>48383</v>
      </c>
      <c r="J61" s="4">
        <v>43422</v>
      </c>
      <c r="K61" s="4">
        <v>44779</v>
      </c>
      <c r="L61" s="4">
        <v>31464</v>
      </c>
      <c r="M61" s="4">
        <v>28576</v>
      </c>
      <c r="N61" s="4">
        <v>31438</v>
      </c>
      <c r="O61" s="4">
        <v>30412</v>
      </c>
      <c r="P61" s="4">
        <v>36424</v>
      </c>
      <c r="Q61" s="4">
        <f>SUM(E61:P61)</f>
        <v>535636</v>
      </c>
      <c r="R61" s="4">
        <f>AVERAGE(E61:P61)</f>
        <v>44636.333333333336</v>
      </c>
    </row>
    <row r="62" spans="2:18" ht="15">
      <c r="B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>
      <c r="A63" s="2" t="s">
        <v>17</v>
      </c>
      <c r="B63" s="3" t="s">
        <v>65</v>
      </c>
      <c r="C63" s="1">
        <v>2004</v>
      </c>
      <c r="D63" s="2" t="s">
        <v>71</v>
      </c>
      <c r="E63" s="4">
        <v>20</v>
      </c>
      <c r="F63" s="4">
        <v>22</v>
      </c>
      <c r="G63" s="4">
        <v>24</v>
      </c>
      <c r="H63" s="4">
        <v>21</v>
      </c>
      <c r="I63" s="4">
        <v>21</v>
      </c>
      <c r="J63" s="4">
        <v>21</v>
      </c>
      <c r="K63" s="4">
        <v>21</v>
      </c>
      <c r="L63" s="4">
        <v>23</v>
      </c>
      <c r="M63" s="4">
        <v>20</v>
      </c>
      <c r="N63" s="4">
        <v>20</v>
      </c>
      <c r="O63" s="4">
        <v>21</v>
      </c>
      <c r="P63" s="4">
        <v>19</v>
      </c>
      <c r="Q63" s="4">
        <f>SUM(E63:P63)</f>
        <v>253</v>
      </c>
      <c r="R63" s="4">
        <f>AVERAGE(E63:P63)</f>
        <v>21.083333333333332</v>
      </c>
    </row>
    <row r="64" spans="2:18" ht="15">
      <c r="B64" s="3"/>
      <c r="D64" s="2" t="s">
        <v>72</v>
      </c>
      <c r="E64" s="4">
        <v>4384</v>
      </c>
      <c r="F64" s="4">
        <v>4821</v>
      </c>
      <c r="G64" s="4">
        <v>4749</v>
      </c>
      <c r="H64" s="4">
        <v>4588</v>
      </c>
      <c r="I64" s="4">
        <v>6576</v>
      </c>
      <c r="J64" s="4">
        <v>8514</v>
      </c>
      <c r="K64" s="4">
        <v>9637</v>
      </c>
      <c r="L64" s="4">
        <v>8738</v>
      </c>
      <c r="M64" s="4">
        <v>8304</v>
      </c>
      <c r="N64" s="4">
        <v>10325</v>
      </c>
      <c r="O64" s="4">
        <v>5260</v>
      </c>
      <c r="P64" s="4">
        <v>2833</v>
      </c>
      <c r="Q64" s="4">
        <f>SUM(E64:P64)</f>
        <v>78729</v>
      </c>
      <c r="R64" s="4">
        <f>AVERAGE(E64:P64)</f>
        <v>6560.75</v>
      </c>
    </row>
    <row r="65" spans="2:18" ht="15">
      <c r="B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>
      <c r="A66" s="2" t="s">
        <v>18</v>
      </c>
      <c r="B66" s="3" t="s">
        <v>65</v>
      </c>
      <c r="C66" s="1">
        <v>2006</v>
      </c>
      <c r="D66" s="2" t="s">
        <v>71</v>
      </c>
      <c r="E66" s="4">
        <v>595</v>
      </c>
      <c r="F66" s="4">
        <v>575</v>
      </c>
      <c r="G66" s="4">
        <v>652</v>
      </c>
      <c r="H66" s="4">
        <v>680</v>
      </c>
      <c r="I66" s="4">
        <v>652</v>
      </c>
      <c r="J66" s="4">
        <v>690</v>
      </c>
      <c r="K66" s="4">
        <v>704</v>
      </c>
      <c r="L66" s="4">
        <v>689</v>
      </c>
      <c r="M66" s="4">
        <v>650</v>
      </c>
      <c r="N66" s="4">
        <v>671</v>
      </c>
      <c r="O66" s="4">
        <v>634</v>
      </c>
      <c r="P66" s="4">
        <v>671</v>
      </c>
      <c r="Q66" s="4">
        <f>SUM(E66:P66)</f>
        <v>7863</v>
      </c>
      <c r="R66" s="4">
        <f>AVERAGE(E66:P66)</f>
        <v>655.25</v>
      </c>
    </row>
    <row r="67" spans="2:18" ht="15">
      <c r="B67" s="3"/>
      <c r="D67" s="2" t="s">
        <v>72</v>
      </c>
      <c r="E67" s="4">
        <v>1758823</v>
      </c>
      <c r="F67" s="4">
        <v>1467089</v>
      </c>
      <c r="G67" s="4">
        <v>1733140</v>
      </c>
      <c r="H67" s="4">
        <v>1681242</v>
      </c>
      <c r="I67" s="4">
        <v>1423170</v>
      </c>
      <c r="J67" s="4">
        <v>1724412</v>
      </c>
      <c r="K67" s="4">
        <v>1985158</v>
      </c>
      <c r="L67" s="4">
        <v>1957433</v>
      </c>
      <c r="M67" s="4">
        <v>1883828</v>
      </c>
      <c r="N67" s="4">
        <v>1781623</v>
      </c>
      <c r="O67" s="4">
        <v>1573543</v>
      </c>
      <c r="P67" s="4">
        <v>1769146</v>
      </c>
      <c r="Q67" s="4">
        <f>SUM(E67:P67)</f>
        <v>20738607</v>
      </c>
      <c r="R67" s="4">
        <f>AVERAGE(E67:P67)</f>
        <v>1728217.25</v>
      </c>
    </row>
    <row r="68" spans="2:18" ht="15">
      <c r="B68" s="3"/>
      <c r="D68" s="2" t="s">
        <v>76</v>
      </c>
      <c r="E68" s="4">
        <v>439.485</v>
      </c>
      <c r="F68" s="4">
        <v>418.992</v>
      </c>
      <c r="G68" s="4">
        <v>553.225</v>
      </c>
      <c r="H68" s="4">
        <v>631.89</v>
      </c>
      <c r="I68" s="4">
        <v>605.951</v>
      </c>
      <c r="J68" s="4">
        <v>695.253</v>
      </c>
      <c r="K68" s="4">
        <v>825.348</v>
      </c>
      <c r="L68" s="4">
        <v>876.692</v>
      </c>
      <c r="M68" s="4">
        <v>792.648</v>
      </c>
      <c r="N68" s="4">
        <v>766.571</v>
      </c>
      <c r="O68" s="4">
        <v>628.615</v>
      </c>
      <c r="P68" s="4">
        <v>639.171</v>
      </c>
      <c r="Q68" s="4">
        <f>SUM(E68:P68)</f>
        <v>7873.841</v>
      </c>
      <c r="R68" s="4">
        <f>AVERAGE(E68:P68)</f>
        <v>656.1534166666667</v>
      </c>
    </row>
    <row r="69" spans="2:18" ht="15">
      <c r="B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">
      <c r="A70" s="2" t="s">
        <v>19</v>
      </c>
      <c r="B70" s="3" t="s">
        <v>65</v>
      </c>
      <c r="C70" s="1">
        <v>2008</v>
      </c>
      <c r="D70" s="2" t="s">
        <v>71</v>
      </c>
      <c r="E70" s="4">
        <v>618</v>
      </c>
      <c r="F70" s="4">
        <v>605</v>
      </c>
      <c r="G70" s="4">
        <v>673</v>
      </c>
      <c r="H70" s="4">
        <v>651</v>
      </c>
      <c r="I70" s="4">
        <v>617</v>
      </c>
      <c r="J70" s="4">
        <v>660</v>
      </c>
      <c r="K70" s="4">
        <v>661</v>
      </c>
      <c r="L70" s="4">
        <v>625</v>
      </c>
      <c r="M70" s="4">
        <v>588</v>
      </c>
      <c r="N70" s="4">
        <v>589</v>
      </c>
      <c r="O70" s="4">
        <v>586</v>
      </c>
      <c r="P70" s="4">
        <v>576</v>
      </c>
      <c r="Q70" s="4">
        <f>SUM(E70:P70)</f>
        <v>7449</v>
      </c>
      <c r="R70" s="4">
        <f>AVERAGE(E70:P70)</f>
        <v>620.75</v>
      </c>
    </row>
    <row r="71" spans="1:18" ht="15">
      <c r="A71" s="2" t="s">
        <v>20</v>
      </c>
      <c r="B71" s="3"/>
      <c r="D71" s="2" t="s">
        <v>72</v>
      </c>
      <c r="E71" s="4">
        <v>1642139</v>
      </c>
      <c r="F71" s="4">
        <v>1405100</v>
      </c>
      <c r="G71" s="4">
        <v>1473844</v>
      </c>
      <c r="H71" s="4">
        <v>1165874</v>
      </c>
      <c r="I71" s="4">
        <v>891527</v>
      </c>
      <c r="J71" s="4">
        <v>909512</v>
      </c>
      <c r="K71" s="4">
        <v>1022891</v>
      </c>
      <c r="L71" s="4">
        <v>956118</v>
      </c>
      <c r="M71" s="4">
        <v>881938</v>
      </c>
      <c r="N71" s="4">
        <v>989588</v>
      </c>
      <c r="O71" s="4">
        <v>952178</v>
      </c>
      <c r="P71" s="4">
        <v>1083217</v>
      </c>
      <c r="Q71" s="4">
        <f>SUM(E71:P71)</f>
        <v>13373926</v>
      </c>
      <c r="R71" s="4">
        <f>AVERAGE(E71:P71)</f>
        <v>1114493.8333333333</v>
      </c>
    </row>
    <row r="72" spans="2:18" ht="15">
      <c r="B72" s="3"/>
      <c r="D72" s="2" t="s">
        <v>76</v>
      </c>
      <c r="E72" s="4">
        <v>22.32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5:18" ht="1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">
      <c r="A74" s="2" t="s">
        <v>19</v>
      </c>
      <c r="B74" s="3" t="s">
        <v>65</v>
      </c>
      <c r="C74" s="1">
        <v>2010</v>
      </c>
      <c r="D74" s="2" t="s">
        <v>71</v>
      </c>
      <c r="E74" s="4">
        <v>41</v>
      </c>
      <c r="F74" s="4">
        <v>42</v>
      </c>
      <c r="G74" s="4">
        <v>42</v>
      </c>
      <c r="H74" s="4">
        <v>48</v>
      </c>
      <c r="I74" s="4">
        <v>43</v>
      </c>
      <c r="J74" s="4">
        <v>43</v>
      </c>
      <c r="K74" s="4">
        <v>42</v>
      </c>
      <c r="L74" s="4">
        <v>41</v>
      </c>
      <c r="M74" s="4">
        <v>43</v>
      </c>
      <c r="N74" s="4">
        <v>39</v>
      </c>
      <c r="O74" s="4">
        <v>35</v>
      </c>
      <c r="P74" s="4">
        <v>43</v>
      </c>
      <c r="Q74" s="4">
        <f>SUM(E74:P74)</f>
        <v>502</v>
      </c>
      <c r="R74" s="4">
        <f>AVERAGE(E74:P74)</f>
        <v>41.833333333333336</v>
      </c>
    </row>
    <row r="75" spans="2:18" ht="15">
      <c r="B75" s="3"/>
      <c r="D75" s="2" t="s">
        <v>72</v>
      </c>
      <c r="E75" s="4">
        <v>910136</v>
      </c>
      <c r="F75" s="4">
        <v>685929</v>
      </c>
      <c r="G75" s="4">
        <v>647297</v>
      </c>
      <c r="H75" s="4">
        <v>473392</v>
      </c>
      <c r="I75" s="4">
        <v>211511</v>
      </c>
      <c r="J75" s="4">
        <v>199990</v>
      </c>
      <c r="K75" s="4">
        <v>304821</v>
      </c>
      <c r="L75" s="4">
        <v>298804</v>
      </c>
      <c r="M75" s="4">
        <v>268117</v>
      </c>
      <c r="N75" s="4">
        <v>210795</v>
      </c>
      <c r="O75" s="4">
        <v>233548</v>
      </c>
      <c r="P75" s="4">
        <v>502850</v>
      </c>
      <c r="Q75" s="4">
        <f>SUM(E75:P75)</f>
        <v>4947190</v>
      </c>
      <c r="R75" s="4">
        <f>AVERAGE(E75:P75)</f>
        <v>412265.8333333333</v>
      </c>
    </row>
    <row r="76" spans="2:18" ht="15.75">
      <c r="B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5.75">
      <c r="A77" s="6" t="s">
        <v>21</v>
      </c>
      <c r="B77" s="7"/>
      <c r="C77" s="6"/>
      <c r="D77" s="6" t="s">
        <v>71</v>
      </c>
      <c r="E77" s="8">
        <f>$E$74+$E$70+$E$66+$E$63+$E$60+$E$57</f>
        <v>13496</v>
      </c>
      <c r="F77" s="8">
        <f>$F$74+$F$70+$F$66+$F$63+$F$60+$F$57</f>
        <v>13008</v>
      </c>
      <c r="G77" s="8">
        <f>$G$74+$G$70+$G$66+$G$63+$G$60+$G$57</f>
        <v>14632</v>
      </c>
      <c r="H77" s="8">
        <f>$H$74+$H$70+$H$66+$H$63+$H$60+$H$57</f>
        <v>14516</v>
      </c>
      <c r="I77" s="8">
        <f>$I$74+$I$70+$I$66+$I$63+$I$60+$I$57</f>
        <v>13797</v>
      </c>
      <c r="J77" s="8">
        <f>$J$74+$J$70+$J$66+$J$63+$J$60+$J$57</f>
        <v>14730</v>
      </c>
      <c r="K77" s="8">
        <f>$K$74+$K$70+$K$66+$K$63+$K$60+$K$57</f>
        <v>14686</v>
      </c>
      <c r="L77" s="8">
        <f>$L$74+$L$70+$L$66+$L$63+$L$60+$L$57</f>
        <v>14040</v>
      </c>
      <c r="M77" s="8">
        <f>$M$74+$M$70+$M$66+$M$63+$M$60+$M$57</f>
        <v>13389</v>
      </c>
      <c r="N77" s="8">
        <f>$N$74+$N$70+$N$66+$N$63+$N$60+$N$57</f>
        <v>13369</v>
      </c>
      <c r="O77" s="8">
        <f>$O$74+$O$70+$O$66+$O$63+$O$60+$O$57</f>
        <v>13044</v>
      </c>
      <c r="P77" s="8">
        <f>$P$74+$P$70+$P$66+$P$63+$P$60+$P$57</f>
        <v>13523</v>
      </c>
      <c r="Q77" s="8">
        <f>SUM(E77:P77)</f>
        <v>166230</v>
      </c>
      <c r="R77" s="8">
        <f>AVERAGE(E77:P77)</f>
        <v>13852.5</v>
      </c>
    </row>
    <row r="78" spans="1:18" ht="15.75">
      <c r="A78" s="6"/>
      <c r="C78" s="6"/>
      <c r="D78" s="6" t="s">
        <v>72</v>
      </c>
      <c r="E78" s="8">
        <f>$E$75+$E$71+$E$67+$E$64+$E$61+$E$58</f>
        <v>16630878</v>
      </c>
      <c r="F78" s="8">
        <f>$F$75+$F$71+$F$67+$F$64+$F$61+$F$58</f>
        <v>13829552</v>
      </c>
      <c r="G78" s="8">
        <f>$G$75+$G$71+$G$67+$G$64+$G$61+$G$58</f>
        <v>15414317</v>
      </c>
      <c r="H78" s="8">
        <f>$H$75+$H$71+$H$67+$H$64+$H$61+$H$58</f>
        <v>14038878</v>
      </c>
      <c r="I78" s="8">
        <f>$I$75+$I$71+$I$67+$I$64+$I$61+$I$58</f>
        <v>11722273</v>
      </c>
      <c r="J78" s="8">
        <f>$J$75+$J$71+$J$67+$J$64+$J$61+$J$58</f>
        <v>13537113</v>
      </c>
      <c r="K78" s="8">
        <f>$K$75+$K$71+$K$67+$K$64+$K$61+$K$58</f>
        <v>15501739</v>
      </c>
      <c r="L78" s="8">
        <f>$L$75+$L$71+$L$67+$L$64+$L$61+$L$58</f>
        <v>14642393</v>
      </c>
      <c r="M78" s="8">
        <f>$M$75+$M$71+$M$67+$M$64+$M$61+$M$58</f>
        <v>13885399</v>
      </c>
      <c r="N78" s="8">
        <f>$N$75+$N$71+$N$67+$N$64+$N$61+$N$58</f>
        <v>13059522</v>
      </c>
      <c r="O78" s="8">
        <f>$O$75+$O$71+$O$67+$O$64+$O$61+$O$58</f>
        <v>12041001</v>
      </c>
      <c r="P78" s="8">
        <f>$P$75+$P$71+$P$67+$P$64+$P$61+$P$58</f>
        <v>13870765</v>
      </c>
      <c r="Q78" s="8">
        <f>SUM(E78:P78)</f>
        <v>168173830</v>
      </c>
      <c r="R78" s="8">
        <f>AVERAGE(E78:P78)</f>
        <v>14014485.833333334</v>
      </c>
    </row>
    <row r="79" spans="1:18" ht="15.75">
      <c r="A79" s="6"/>
      <c r="C79" s="6"/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"/>
      <c r="R79" s="4"/>
    </row>
    <row r="80" spans="4:18" ht="15.75"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"/>
      <c r="R80" s="4"/>
    </row>
    <row r="81" spans="1:18" ht="15">
      <c r="A81" s="2" t="s">
        <v>22</v>
      </c>
      <c r="B81" s="3" t="s">
        <v>65</v>
      </c>
      <c r="C81" s="1">
        <v>3000</v>
      </c>
      <c r="D81" s="2" t="s">
        <v>71</v>
      </c>
      <c r="E81" s="4">
        <v>1145</v>
      </c>
      <c r="F81" s="4">
        <v>1124</v>
      </c>
      <c r="G81" s="4">
        <v>1197</v>
      </c>
      <c r="H81" s="4">
        <v>1265</v>
      </c>
      <c r="I81" s="4">
        <v>1191</v>
      </c>
      <c r="J81" s="4">
        <v>1262</v>
      </c>
      <c r="K81" s="4">
        <v>1281</v>
      </c>
      <c r="L81" s="4">
        <v>1231</v>
      </c>
      <c r="M81" s="4">
        <v>1160</v>
      </c>
      <c r="N81" s="4">
        <v>1178</v>
      </c>
      <c r="O81" s="4">
        <v>1144</v>
      </c>
      <c r="P81" s="4">
        <v>1184</v>
      </c>
      <c r="Q81" s="4">
        <f>SUM(E81:P81)</f>
        <v>14362</v>
      </c>
      <c r="R81" s="4">
        <f>AVERAGE(E81:P81)</f>
        <v>1196.8333333333333</v>
      </c>
    </row>
    <row r="82" spans="2:18" ht="15">
      <c r="B82" s="3"/>
      <c r="D82" s="2" t="s">
        <v>72</v>
      </c>
      <c r="E82" s="4">
        <v>25589755</v>
      </c>
      <c r="F82" s="4">
        <v>22483664</v>
      </c>
      <c r="G82" s="4">
        <v>24592340</v>
      </c>
      <c r="H82" s="4">
        <v>24107370</v>
      </c>
      <c r="I82" s="4">
        <v>21743644</v>
      </c>
      <c r="J82" s="4">
        <v>24810813</v>
      </c>
      <c r="K82" s="4">
        <v>28714110</v>
      </c>
      <c r="L82" s="4">
        <v>27841002</v>
      </c>
      <c r="M82" s="4">
        <v>26595596</v>
      </c>
      <c r="N82" s="4">
        <v>24600044</v>
      </c>
      <c r="O82" s="4">
        <v>21573166</v>
      </c>
      <c r="P82" s="4">
        <v>25163927</v>
      </c>
      <c r="Q82" s="4">
        <f>SUM(E82:P82)</f>
        <v>297815431</v>
      </c>
      <c r="R82" s="4">
        <f>AVERAGE(E82:P82)</f>
        <v>24817952.583333332</v>
      </c>
    </row>
    <row r="83" spans="2:18" ht="15">
      <c r="B83" s="3"/>
      <c r="D83" s="2" t="s">
        <v>77</v>
      </c>
      <c r="E83" s="4">
        <v>73324.362774637</v>
      </c>
      <c r="F83" s="4">
        <v>73454.3865473512</v>
      </c>
      <c r="G83" s="4">
        <v>74567.0239108338</v>
      </c>
      <c r="H83" s="4">
        <v>84565.6775431062</v>
      </c>
      <c r="I83" s="4">
        <v>147123.12550588</v>
      </c>
      <c r="J83" s="4">
        <v>88218.3361905649</v>
      </c>
      <c r="K83" s="4">
        <v>91260.7308479263</v>
      </c>
      <c r="L83" s="4">
        <v>88079.9690189596</v>
      </c>
      <c r="M83" s="4">
        <v>82906.3855097718</v>
      </c>
      <c r="N83" s="4">
        <v>81836.9964313332</v>
      </c>
      <c r="O83" s="4">
        <v>73441.2292273289</v>
      </c>
      <c r="P83" s="4">
        <v>78829.3110825976</v>
      </c>
      <c r="Q83" s="4">
        <f>SUM(E83:P83)</f>
        <v>1037607.5345902905</v>
      </c>
      <c r="R83" s="4">
        <f>AVERAGE(E83:P83)</f>
        <v>86467.29454919088</v>
      </c>
    </row>
    <row r="84" spans="2:18" ht="15">
      <c r="B84" s="3"/>
      <c r="D84" s="2" t="s">
        <v>78</v>
      </c>
      <c r="E84" s="4">
        <v>78473.466774637</v>
      </c>
      <c r="F84" s="4">
        <v>78629.7015473511</v>
      </c>
      <c r="G84" s="4">
        <v>81806.2359108338</v>
      </c>
      <c r="H84" s="4">
        <v>93204.5575431062</v>
      </c>
      <c r="I84" s="4">
        <v>152014.21550588</v>
      </c>
      <c r="J84" s="4">
        <v>91620.5171905649</v>
      </c>
      <c r="K84" s="4">
        <v>96082.5288479262</v>
      </c>
      <c r="L84" s="4">
        <v>94462.0310189596</v>
      </c>
      <c r="M84" s="4">
        <v>87263.7995097718</v>
      </c>
      <c r="N84" s="4">
        <v>85708.7184313332</v>
      </c>
      <c r="O84" s="4">
        <v>78529.8652273289</v>
      </c>
      <c r="P84" s="4">
        <v>83102.8520825977</v>
      </c>
      <c r="Q84" s="4">
        <f>SUM(E84:P84)</f>
        <v>1100898.4895902905</v>
      </c>
      <c r="R84" s="4">
        <f>AVERAGE(E84:P84)</f>
        <v>91741.54079919087</v>
      </c>
    </row>
    <row r="85" spans="5:18" ht="1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">
      <c r="A86" s="2" t="s">
        <v>23</v>
      </c>
      <c r="B86" s="3" t="s">
        <v>66</v>
      </c>
      <c r="C86" s="1">
        <v>3002</v>
      </c>
      <c r="D86" s="2" t="s">
        <v>71</v>
      </c>
      <c r="E86" s="4">
        <v>104</v>
      </c>
      <c r="F86" s="4">
        <v>105</v>
      </c>
      <c r="G86" s="4">
        <v>116</v>
      </c>
      <c r="H86" s="4">
        <v>115</v>
      </c>
      <c r="I86" s="4">
        <v>107</v>
      </c>
      <c r="J86" s="4">
        <v>113</v>
      </c>
      <c r="K86" s="4">
        <v>112</v>
      </c>
      <c r="L86" s="4">
        <v>115</v>
      </c>
      <c r="M86" s="4">
        <v>102</v>
      </c>
      <c r="N86" s="4">
        <v>104</v>
      </c>
      <c r="O86" s="4">
        <v>99</v>
      </c>
      <c r="P86" s="4">
        <v>103</v>
      </c>
      <c r="Q86" s="4">
        <f>SUM(E86:P86)</f>
        <v>1295</v>
      </c>
      <c r="R86" s="4">
        <f>AVERAGE(E86:P86)</f>
        <v>107.91666666666667</v>
      </c>
    </row>
    <row r="87" spans="2:18" ht="15">
      <c r="B87" s="3"/>
      <c r="D87" s="2" t="s">
        <v>72</v>
      </c>
      <c r="E87" s="4">
        <v>6414477</v>
      </c>
      <c r="F87" s="4">
        <v>5351038</v>
      </c>
      <c r="G87" s="4">
        <v>5691363</v>
      </c>
      <c r="H87" s="4">
        <v>5132604</v>
      </c>
      <c r="I87" s="4">
        <v>4786883</v>
      </c>
      <c r="J87" s="4">
        <v>5442721</v>
      </c>
      <c r="K87" s="4">
        <v>6396279</v>
      </c>
      <c r="L87" s="4">
        <v>7571213</v>
      </c>
      <c r="M87" s="4">
        <v>5444834</v>
      </c>
      <c r="N87" s="4">
        <v>5078275</v>
      </c>
      <c r="O87" s="4">
        <v>5230278</v>
      </c>
      <c r="P87" s="4">
        <v>5704645</v>
      </c>
      <c r="Q87" s="4">
        <f>SUM(E87:P87)</f>
        <v>68244610</v>
      </c>
      <c r="R87" s="4">
        <f>AVERAGE(E87:P87)</f>
        <v>5687050.833333333</v>
      </c>
    </row>
    <row r="88" spans="2:18" ht="15">
      <c r="B88" s="3"/>
      <c r="D88" s="2" t="s">
        <v>77</v>
      </c>
      <c r="E88" s="4">
        <v>15942.365</v>
      </c>
      <c r="F88" s="4">
        <v>15542.428</v>
      </c>
      <c r="G88" s="4">
        <v>15188.886</v>
      </c>
      <c r="H88" s="4">
        <v>14702.57</v>
      </c>
      <c r="I88" s="4">
        <v>14552.492</v>
      </c>
      <c r="J88" s="4">
        <v>16591.278</v>
      </c>
      <c r="K88" s="4">
        <v>18381.035</v>
      </c>
      <c r="L88" s="4">
        <v>21744.4525587201</v>
      </c>
      <c r="M88" s="4">
        <v>16406.6854623835</v>
      </c>
      <c r="N88" s="4">
        <v>16345.4114854618</v>
      </c>
      <c r="O88" s="4">
        <v>15054.85</v>
      </c>
      <c r="P88" s="4">
        <v>14814.686</v>
      </c>
      <c r="Q88" s="4">
        <f>SUM(E88:P88)</f>
        <v>195267.1395065654</v>
      </c>
      <c r="R88" s="4">
        <f>AVERAGE(E88:P88)</f>
        <v>16272.261625547117</v>
      </c>
    </row>
    <row r="89" spans="2:18" ht="15">
      <c r="B89" s="3"/>
      <c r="D89" s="2" t="s">
        <v>78</v>
      </c>
      <c r="E89" s="4">
        <v>17516.904</v>
      </c>
      <c r="F89" s="4">
        <v>17266.877</v>
      </c>
      <c r="G89" s="4">
        <v>17616.253</v>
      </c>
      <c r="H89" s="4">
        <v>17295.137</v>
      </c>
      <c r="I89" s="4">
        <v>17009.476</v>
      </c>
      <c r="J89" s="4">
        <v>18532.152</v>
      </c>
      <c r="K89" s="4">
        <v>20284.165</v>
      </c>
      <c r="L89" s="4">
        <v>23826.8135587201</v>
      </c>
      <c r="M89" s="4">
        <v>17889.0944623835</v>
      </c>
      <c r="N89" s="4">
        <v>17386.0164854618</v>
      </c>
      <c r="O89" s="4">
        <v>16095.329</v>
      </c>
      <c r="P89" s="4">
        <v>16266.574</v>
      </c>
      <c r="Q89" s="4">
        <f>SUM(E89:P89)</f>
        <v>216984.7915065654</v>
      </c>
      <c r="R89" s="4">
        <f>AVERAGE(E89:P89)</f>
        <v>18082.065958880452</v>
      </c>
    </row>
    <row r="90" spans="5:18" ht="1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">
      <c r="A91" s="2" t="s">
        <v>24</v>
      </c>
      <c r="B91" s="3" t="s">
        <v>66</v>
      </c>
      <c r="C91" s="1">
        <v>3006</v>
      </c>
      <c r="D91" s="2" t="s">
        <v>71</v>
      </c>
      <c r="E91" s="4">
        <v>26</v>
      </c>
      <c r="F91" s="4">
        <v>26</v>
      </c>
      <c r="G91" s="4">
        <v>23</v>
      </c>
      <c r="H91" s="4">
        <v>25</v>
      </c>
      <c r="I91" s="4">
        <v>26</v>
      </c>
      <c r="J91" s="4">
        <v>26</v>
      </c>
      <c r="K91" s="4">
        <v>24</v>
      </c>
      <c r="L91" s="4">
        <v>26</v>
      </c>
      <c r="M91" s="4">
        <v>26</v>
      </c>
      <c r="N91" s="4">
        <v>26</v>
      </c>
      <c r="O91" s="4">
        <v>23</v>
      </c>
      <c r="P91" s="4">
        <v>24</v>
      </c>
      <c r="Q91" s="4">
        <f aca="true" t="shared" si="0" ref="Q91:Q99">SUM(E91:P91)</f>
        <v>301</v>
      </c>
      <c r="R91" s="4">
        <f aca="true" t="shared" si="1" ref="R91:R99">AVERAGE(E91:P91)</f>
        <v>25.083333333333332</v>
      </c>
    </row>
    <row r="92" spans="2:18" ht="15">
      <c r="B92" s="3"/>
      <c r="D92" s="2" t="s">
        <v>72</v>
      </c>
      <c r="E92" s="4">
        <v>14071460</v>
      </c>
      <c r="F92" s="4">
        <v>11443660</v>
      </c>
      <c r="G92" s="4">
        <v>12504700</v>
      </c>
      <c r="H92" s="4">
        <v>17089920</v>
      </c>
      <c r="I92" s="4">
        <v>12374380</v>
      </c>
      <c r="J92" s="4">
        <v>12875160</v>
      </c>
      <c r="K92" s="4">
        <v>12761560</v>
      </c>
      <c r="L92" s="4">
        <v>14495480</v>
      </c>
      <c r="M92" s="4">
        <v>13743760</v>
      </c>
      <c r="N92" s="4">
        <v>13687320</v>
      </c>
      <c r="O92" s="4">
        <v>10266300</v>
      </c>
      <c r="P92" s="4">
        <v>12384180</v>
      </c>
      <c r="Q92" s="4">
        <f t="shared" si="0"/>
        <v>157697880</v>
      </c>
      <c r="R92" s="4">
        <f t="shared" si="1"/>
        <v>13141490</v>
      </c>
    </row>
    <row r="93" spans="2:18" ht="15">
      <c r="B93" s="3"/>
      <c r="D93" s="2" t="s">
        <v>73</v>
      </c>
      <c r="E93" s="4">
        <v>4060000</v>
      </c>
      <c r="F93" s="4">
        <v>3452440</v>
      </c>
      <c r="G93" s="4">
        <v>3897160</v>
      </c>
      <c r="H93" s="4">
        <v>5136420</v>
      </c>
      <c r="I93" s="4">
        <v>3814000</v>
      </c>
      <c r="J93" s="4">
        <v>3846940</v>
      </c>
      <c r="K93" s="4">
        <v>3859440</v>
      </c>
      <c r="L93" s="4">
        <v>4444860</v>
      </c>
      <c r="M93" s="4">
        <v>4176980</v>
      </c>
      <c r="N93" s="4">
        <v>4093080</v>
      </c>
      <c r="O93" s="4">
        <v>3001560</v>
      </c>
      <c r="P93" s="4">
        <v>3607340</v>
      </c>
      <c r="Q93" s="4">
        <f t="shared" si="0"/>
        <v>47390220</v>
      </c>
      <c r="R93" s="4">
        <f t="shared" si="1"/>
        <v>3949185</v>
      </c>
    </row>
    <row r="94" spans="2:18" ht="15">
      <c r="B94" s="3"/>
      <c r="D94" s="2" t="s">
        <v>74</v>
      </c>
      <c r="E94" s="4">
        <v>4195020</v>
      </c>
      <c r="F94" s="4">
        <v>3229820</v>
      </c>
      <c r="G94" s="4">
        <v>3632700</v>
      </c>
      <c r="H94" s="4">
        <v>4785940</v>
      </c>
      <c r="I94" s="4">
        <v>3454880</v>
      </c>
      <c r="J94" s="4">
        <v>3743220</v>
      </c>
      <c r="K94" s="4">
        <v>3767260</v>
      </c>
      <c r="L94" s="4">
        <v>3960600</v>
      </c>
      <c r="M94" s="4">
        <v>3985620</v>
      </c>
      <c r="N94" s="4">
        <v>3990380</v>
      </c>
      <c r="O94" s="4">
        <v>2997600</v>
      </c>
      <c r="P94" s="4">
        <v>3643780</v>
      </c>
      <c r="Q94" s="4">
        <f t="shared" si="0"/>
        <v>45386820</v>
      </c>
      <c r="R94" s="4">
        <f t="shared" si="1"/>
        <v>3782235</v>
      </c>
    </row>
    <row r="95" spans="2:18" ht="15">
      <c r="B95" s="3"/>
      <c r="D95" s="2" t="s">
        <v>75</v>
      </c>
      <c r="E95" s="4">
        <v>906440</v>
      </c>
      <c r="F95" s="4">
        <v>4761400</v>
      </c>
      <c r="G95" s="4">
        <v>4974840</v>
      </c>
      <c r="H95" s="4">
        <v>7167560</v>
      </c>
      <c r="I95" s="4">
        <v>5105500</v>
      </c>
      <c r="J95" s="4">
        <v>5285000</v>
      </c>
      <c r="K95" s="4">
        <v>5134860</v>
      </c>
      <c r="L95" s="4">
        <v>6090020</v>
      </c>
      <c r="M95" s="4">
        <v>5581160</v>
      </c>
      <c r="N95" s="4">
        <v>5603860</v>
      </c>
      <c r="O95" s="4">
        <v>4267140</v>
      </c>
      <c r="P95" s="4">
        <v>5133060</v>
      </c>
      <c r="Q95" s="4">
        <f t="shared" si="0"/>
        <v>60010840</v>
      </c>
      <c r="R95" s="4">
        <f t="shared" si="1"/>
        <v>5000903.333333333</v>
      </c>
    </row>
    <row r="96" spans="2:18" ht="15">
      <c r="B96" s="3"/>
      <c r="D96" s="2" t="s">
        <v>79</v>
      </c>
      <c r="E96" s="4">
        <v>27158.38</v>
      </c>
      <c r="F96" s="4">
        <v>26560.48</v>
      </c>
      <c r="G96" s="4">
        <v>40380.24</v>
      </c>
      <c r="H96" s="4">
        <v>38794.7</v>
      </c>
      <c r="I96" s="4">
        <v>27441.06</v>
      </c>
      <c r="J96" s="4">
        <v>27404.08</v>
      </c>
      <c r="K96" s="4">
        <v>25718.5</v>
      </c>
      <c r="L96" s="4">
        <v>31031.2</v>
      </c>
      <c r="M96" s="4">
        <v>29774.8</v>
      </c>
      <c r="N96" s="4">
        <v>29171.12</v>
      </c>
      <c r="O96" s="4">
        <v>36402.26</v>
      </c>
      <c r="P96" s="4">
        <v>35012.28</v>
      </c>
      <c r="Q96" s="4">
        <f t="shared" si="0"/>
        <v>374849.1</v>
      </c>
      <c r="R96" s="4">
        <f t="shared" si="1"/>
        <v>31237.425</v>
      </c>
    </row>
    <row r="97" spans="2:18" ht="15">
      <c r="B97" s="3"/>
      <c r="D97" s="2" t="s">
        <v>80</v>
      </c>
      <c r="E97" s="4">
        <v>27006.1</v>
      </c>
      <c r="F97" s="4">
        <v>26524.6</v>
      </c>
      <c r="G97" s="4">
        <v>37143.08</v>
      </c>
      <c r="H97" s="4">
        <v>42029.52</v>
      </c>
      <c r="I97" s="4">
        <v>27590.56</v>
      </c>
      <c r="J97" s="4">
        <v>27322.58</v>
      </c>
      <c r="K97" s="4">
        <v>25560.08</v>
      </c>
      <c r="L97" s="4">
        <v>31100.9</v>
      </c>
      <c r="M97" s="4">
        <v>29541.72</v>
      </c>
      <c r="N97" s="4">
        <v>29014.4</v>
      </c>
      <c r="O97" s="4">
        <v>35864</v>
      </c>
      <c r="P97" s="4">
        <v>35151.16</v>
      </c>
      <c r="Q97" s="4">
        <f t="shared" si="0"/>
        <v>373848.70000000007</v>
      </c>
      <c r="R97" s="4">
        <f t="shared" si="1"/>
        <v>31154.058333333338</v>
      </c>
    </row>
    <row r="98" spans="2:18" ht="15">
      <c r="B98" s="3"/>
      <c r="D98" s="2" t="s">
        <v>81</v>
      </c>
      <c r="E98" s="4">
        <v>28112.48</v>
      </c>
      <c r="F98" s="4">
        <v>27587.88</v>
      </c>
      <c r="G98" s="4">
        <v>43148.68</v>
      </c>
      <c r="H98" s="4">
        <v>45521.4</v>
      </c>
      <c r="I98" s="4">
        <v>28406.36</v>
      </c>
      <c r="J98" s="4">
        <v>28386.98</v>
      </c>
      <c r="K98" s="4">
        <v>26383.6</v>
      </c>
      <c r="L98" s="4">
        <v>31939.6</v>
      </c>
      <c r="M98" s="4">
        <v>30430.6</v>
      </c>
      <c r="N98" s="4">
        <v>29806.92</v>
      </c>
      <c r="O98" s="4">
        <v>38714.76</v>
      </c>
      <c r="P98" s="4">
        <v>37602.48</v>
      </c>
      <c r="Q98" s="4">
        <f t="shared" si="0"/>
        <v>396041.74</v>
      </c>
      <c r="R98" s="4">
        <f t="shared" si="1"/>
        <v>33003.47833333333</v>
      </c>
    </row>
    <row r="99" spans="2:18" ht="15">
      <c r="B99" s="3"/>
      <c r="D99" s="2" t="s">
        <v>82</v>
      </c>
      <c r="E99" s="4">
        <v>27006.1</v>
      </c>
      <c r="F99" s="4">
        <v>26524.6</v>
      </c>
      <c r="G99" s="4">
        <v>40417.92</v>
      </c>
      <c r="H99" s="4">
        <v>44058.72</v>
      </c>
      <c r="I99" s="4">
        <v>27590.56</v>
      </c>
      <c r="J99" s="4">
        <v>27322.58</v>
      </c>
      <c r="K99" s="4">
        <v>25560.08</v>
      </c>
      <c r="L99" s="4">
        <v>31100.9</v>
      </c>
      <c r="M99" s="4">
        <v>29541.72</v>
      </c>
      <c r="N99" s="4">
        <v>29014.4</v>
      </c>
      <c r="O99" s="4">
        <v>37035.44</v>
      </c>
      <c r="P99" s="4">
        <v>36600.96</v>
      </c>
      <c r="Q99" s="4">
        <f t="shared" si="0"/>
        <v>381773.98000000004</v>
      </c>
      <c r="R99" s="4">
        <f t="shared" si="1"/>
        <v>31814.498333333337</v>
      </c>
    </row>
    <row r="100" spans="5:18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">
      <c r="A101" s="2" t="s">
        <v>25</v>
      </c>
      <c r="B101" s="3" t="s">
        <v>67</v>
      </c>
      <c r="C101" s="1">
        <v>3008</v>
      </c>
      <c r="D101" s="2" t="s">
        <v>71</v>
      </c>
      <c r="E101" s="4">
        <v>8</v>
      </c>
      <c r="F101" s="4">
        <v>9</v>
      </c>
      <c r="G101" s="4">
        <v>7</v>
      </c>
      <c r="H101" s="4">
        <v>9</v>
      </c>
      <c r="I101" s="4">
        <v>8</v>
      </c>
      <c r="J101" s="4">
        <v>9</v>
      </c>
      <c r="K101" s="4">
        <v>10</v>
      </c>
      <c r="L101" s="4">
        <v>9</v>
      </c>
      <c r="M101" s="4">
        <v>10</v>
      </c>
      <c r="N101" s="4">
        <v>9</v>
      </c>
      <c r="O101" s="4">
        <v>9</v>
      </c>
      <c r="P101" s="4">
        <v>7</v>
      </c>
      <c r="Q101" s="4">
        <f aca="true" t="shared" si="2" ref="Q101:Q109">SUM(E101:P101)</f>
        <v>104</v>
      </c>
      <c r="R101" s="4">
        <f aca="true" t="shared" si="3" ref="R101:R109">AVERAGE(E101:P101)</f>
        <v>8.666666666666666</v>
      </c>
    </row>
    <row r="102" spans="2:18" ht="15">
      <c r="B102" s="3"/>
      <c r="D102" s="2" t="s">
        <v>72</v>
      </c>
      <c r="E102" s="4">
        <v>4244450</v>
      </c>
      <c r="F102" s="4">
        <v>3512925</v>
      </c>
      <c r="G102" s="4">
        <v>3756700</v>
      </c>
      <c r="H102" s="4">
        <v>4483825</v>
      </c>
      <c r="I102" s="4">
        <v>4099950</v>
      </c>
      <c r="J102" s="4">
        <v>4062950</v>
      </c>
      <c r="K102" s="4">
        <v>4035975</v>
      </c>
      <c r="L102" s="4">
        <v>6535800</v>
      </c>
      <c r="M102" s="4">
        <v>5080275</v>
      </c>
      <c r="N102" s="4">
        <v>5198900</v>
      </c>
      <c r="O102" s="4">
        <v>4933075</v>
      </c>
      <c r="P102" s="4">
        <v>2896600</v>
      </c>
      <c r="Q102" s="4">
        <f t="shared" si="2"/>
        <v>52841425</v>
      </c>
      <c r="R102" s="4">
        <f t="shared" si="3"/>
        <v>4403452.083333333</v>
      </c>
    </row>
    <row r="103" spans="2:18" ht="15">
      <c r="B103" s="3"/>
      <c r="D103" s="2" t="s">
        <v>73</v>
      </c>
      <c r="E103" s="4">
        <v>1088000</v>
      </c>
      <c r="F103" s="4">
        <v>910850</v>
      </c>
      <c r="G103" s="4">
        <v>986975</v>
      </c>
      <c r="H103" s="4">
        <v>1225475</v>
      </c>
      <c r="I103" s="4">
        <v>1123800</v>
      </c>
      <c r="J103" s="4">
        <v>1041425</v>
      </c>
      <c r="K103" s="4">
        <v>1188950</v>
      </c>
      <c r="L103" s="4">
        <v>1823600</v>
      </c>
      <c r="M103" s="4">
        <v>1390575</v>
      </c>
      <c r="N103" s="4">
        <v>1447300</v>
      </c>
      <c r="O103" s="4">
        <v>1272625</v>
      </c>
      <c r="P103" s="4">
        <v>810675</v>
      </c>
      <c r="Q103" s="4">
        <f t="shared" si="2"/>
        <v>14310250</v>
      </c>
      <c r="R103" s="4">
        <f t="shared" si="3"/>
        <v>1192520.8333333333</v>
      </c>
    </row>
    <row r="104" spans="2:18" ht="15">
      <c r="B104" s="3"/>
      <c r="D104" s="2" t="s">
        <v>74</v>
      </c>
      <c r="E104" s="4">
        <v>1259975</v>
      </c>
      <c r="F104" s="4">
        <v>1043100</v>
      </c>
      <c r="G104" s="4">
        <v>1075175</v>
      </c>
      <c r="H104" s="4">
        <v>1257125</v>
      </c>
      <c r="I104" s="4">
        <v>1167275</v>
      </c>
      <c r="J104" s="4">
        <v>1204950</v>
      </c>
      <c r="K104" s="4">
        <v>1134725</v>
      </c>
      <c r="L104" s="4">
        <v>2004100</v>
      </c>
      <c r="M104" s="4">
        <v>1503450</v>
      </c>
      <c r="N104" s="4">
        <v>1467700</v>
      </c>
      <c r="O104" s="4">
        <v>1520400</v>
      </c>
      <c r="P104" s="4">
        <v>846600</v>
      </c>
      <c r="Q104" s="4">
        <f t="shared" si="2"/>
        <v>15484575</v>
      </c>
      <c r="R104" s="4">
        <f t="shared" si="3"/>
        <v>1290381.25</v>
      </c>
    </row>
    <row r="105" spans="2:18" ht="15">
      <c r="B105" s="3"/>
      <c r="D105" s="2" t="s">
        <v>75</v>
      </c>
      <c r="E105" s="4">
        <v>1896475</v>
      </c>
      <c r="F105" s="4">
        <v>1558975</v>
      </c>
      <c r="G105" s="4">
        <v>1694550</v>
      </c>
      <c r="H105" s="4">
        <v>2001225</v>
      </c>
      <c r="I105" s="4">
        <v>1808875</v>
      </c>
      <c r="J105" s="4">
        <v>1816575</v>
      </c>
      <c r="K105" s="4">
        <v>1712300</v>
      </c>
      <c r="L105" s="4">
        <v>2708100</v>
      </c>
      <c r="M105" s="4">
        <v>2186250</v>
      </c>
      <c r="N105" s="4">
        <v>2283900</v>
      </c>
      <c r="O105" s="4">
        <v>2140050</v>
      </c>
      <c r="P105" s="4">
        <v>1239325</v>
      </c>
      <c r="Q105" s="4">
        <f t="shared" si="2"/>
        <v>23046600</v>
      </c>
      <c r="R105" s="4">
        <f t="shared" si="3"/>
        <v>1920550</v>
      </c>
    </row>
    <row r="106" spans="2:18" ht="15">
      <c r="B106" s="3"/>
      <c r="D106" s="2" t="s">
        <v>79</v>
      </c>
      <c r="E106" s="4">
        <v>8600.875</v>
      </c>
      <c r="F106" s="4">
        <v>8869.425</v>
      </c>
      <c r="G106" s="4">
        <v>12396.15</v>
      </c>
      <c r="H106" s="4">
        <v>13000.225</v>
      </c>
      <c r="I106" s="4">
        <v>9934.3</v>
      </c>
      <c r="J106" s="4">
        <v>13943.925</v>
      </c>
      <c r="K106" s="4">
        <v>17939.15</v>
      </c>
      <c r="L106" s="4">
        <v>13603.475</v>
      </c>
      <c r="M106" s="4">
        <v>14540.475</v>
      </c>
      <c r="N106" s="4">
        <v>17478.75</v>
      </c>
      <c r="O106" s="4">
        <v>20225.7</v>
      </c>
      <c r="P106" s="4">
        <v>10435.65</v>
      </c>
      <c r="Q106" s="4">
        <f t="shared" si="2"/>
        <v>160968.1</v>
      </c>
      <c r="R106" s="4">
        <f t="shared" si="3"/>
        <v>13414.008333333333</v>
      </c>
    </row>
    <row r="107" spans="2:18" ht="15">
      <c r="B107" s="3"/>
      <c r="D107" s="2" t="s">
        <v>80</v>
      </c>
      <c r="E107" s="4">
        <v>8065.425</v>
      </c>
      <c r="F107" s="4">
        <v>8204.15</v>
      </c>
      <c r="G107" s="4">
        <v>12419.85</v>
      </c>
      <c r="H107" s="4">
        <v>13745.875</v>
      </c>
      <c r="I107" s="4">
        <v>12261.375</v>
      </c>
      <c r="J107" s="4">
        <v>12089.2</v>
      </c>
      <c r="K107" s="4">
        <v>17911.75</v>
      </c>
      <c r="L107" s="4">
        <v>14858.65</v>
      </c>
      <c r="M107" s="4">
        <v>13988.15</v>
      </c>
      <c r="N107" s="4">
        <v>17110.45</v>
      </c>
      <c r="O107" s="4">
        <v>20075.75</v>
      </c>
      <c r="P107" s="4">
        <v>10113.5</v>
      </c>
      <c r="Q107" s="4">
        <f t="shared" si="2"/>
        <v>160844.125</v>
      </c>
      <c r="R107" s="4">
        <f t="shared" si="3"/>
        <v>13403.677083333334</v>
      </c>
    </row>
    <row r="108" spans="2:18" ht="15">
      <c r="B108" s="3"/>
      <c r="D108" s="2" t="s">
        <v>81</v>
      </c>
      <c r="E108" s="4">
        <v>11290.462</v>
      </c>
      <c r="F108" s="4">
        <v>12893.612</v>
      </c>
      <c r="G108" s="4">
        <v>21019.124</v>
      </c>
      <c r="H108" s="4">
        <v>18107.162</v>
      </c>
      <c r="I108" s="4">
        <v>12446.862</v>
      </c>
      <c r="J108" s="4">
        <v>17638.924</v>
      </c>
      <c r="K108" s="4">
        <v>18505.15</v>
      </c>
      <c r="L108" s="4">
        <v>16197.475</v>
      </c>
      <c r="M108" s="4">
        <v>17235.587</v>
      </c>
      <c r="N108" s="4">
        <v>17570.75</v>
      </c>
      <c r="O108" s="4">
        <v>26496.287</v>
      </c>
      <c r="P108" s="4">
        <v>12538.674</v>
      </c>
      <c r="Q108" s="4">
        <f t="shared" si="2"/>
        <v>201940.06900000002</v>
      </c>
      <c r="R108" s="4">
        <f t="shared" si="3"/>
        <v>16828.339083333336</v>
      </c>
    </row>
    <row r="109" spans="2:18" ht="15">
      <c r="B109" s="3"/>
      <c r="D109" s="2" t="s">
        <v>82</v>
      </c>
      <c r="E109" s="4">
        <v>80653425</v>
      </c>
      <c r="F109" s="4">
        <v>8204.15</v>
      </c>
      <c r="G109" s="4">
        <v>14849.1</v>
      </c>
      <c r="H109" s="4">
        <v>15597.875</v>
      </c>
      <c r="I109" s="4">
        <v>12261.375</v>
      </c>
      <c r="J109" s="4">
        <v>12089.2</v>
      </c>
      <c r="K109" s="4">
        <v>17911.75</v>
      </c>
      <c r="L109" s="4">
        <v>14858.65</v>
      </c>
      <c r="M109" s="4">
        <v>13988.15</v>
      </c>
      <c r="N109" s="4">
        <v>17110.45</v>
      </c>
      <c r="O109" s="4">
        <v>21880.25</v>
      </c>
      <c r="P109" s="4">
        <v>10139.75</v>
      </c>
      <c r="Q109" s="4">
        <f t="shared" si="2"/>
        <v>80812315.70000002</v>
      </c>
      <c r="R109" s="4">
        <f t="shared" si="3"/>
        <v>6734359.6416666685</v>
      </c>
    </row>
    <row r="110" spans="2:18" ht="15">
      <c r="B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31" ht="15">
      <c r="A111" s="2" t="s">
        <v>26</v>
      </c>
      <c r="B111" s="2" t="s">
        <v>68</v>
      </c>
      <c r="C111" s="3"/>
      <c r="D111" s="2" t="s">
        <v>71</v>
      </c>
      <c r="E111" s="4">
        <v>4</v>
      </c>
      <c r="F111" s="4">
        <v>4</v>
      </c>
      <c r="G111" s="4">
        <v>4</v>
      </c>
      <c r="H111" s="4">
        <v>4</v>
      </c>
      <c r="I111" s="4">
        <v>4</v>
      </c>
      <c r="J111" s="4">
        <v>4</v>
      </c>
      <c r="K111" s="4">
        <v>4</v>
      </c>
      <c r="L111" s="4">
        <v>4</v>
      </c>
      <c r="M111" s="4">
        <v>4</v>
      </c>
      <c r="N111" s="4">
        <v>4</v>
      </c>
      <c r="O111" s="4">
        <v>4</v>
      </c>
      <c r="P111" s="4">
        <v>4</v>
      </c>
      <c r="Q111" s="4">
        <f aca="true" t="shared" si="4" ref="Q111:Q119">SUM(E111:P111)</f>
        <v>48</v>
      </c>
      <c r="R111" s="4">
        <f aca="true" t="shared" si="5" ref="R111:R119">AVERAGE(E111:P111)</f>
        <v>4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2:31" ht="15">
      <c r="B112" s="3" t="s">
        <v>69</v>
      </c>
      <c r="D112" s="2" t="s">
        <v>72</v>
      </c>
      <c r="E112" s="9">
        <v>25216410</v>
      </c>
      <c r="F112" s="9">
        <v>19259661</v>
      </c>
      <c r="G112" s="9">
        <v>17076746</v>
      </c>
      <c r="H112" s="9">
        <v>22455103</v>
      </c>
      <c r="I112" s="9">
        <v>17991807</v>
      </c>
      <c r="J112" s="9">
        <v>20143848</v>
      </c>
      <c r="K112" s="9">
        <v>24390995</v>
      </c>
      <c r="L112" s="9">
        <v>24277956</v>
      </c>
      <c r="M112" s="9">
        <v>27169654</v>
      </c>
      <c r="N112" s="9">
        <v>24365678</v>
      </c>
      <c r="O112" s="9">
        <v>19192449</v>
      </c>
      <c r="P112" s="9">
        <v>18137393</v>
      </c>
      <c r="Q112" s="4">
        <f t="shared" si="4"/>
        <v>259677700</v>
      </c>
      <c r="R112" s="4">
        <f t="shared" si="5"/>
        <v>21639808.333333332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4:31" ht="15">
      <c r="D113" s="2" t="s">
        <v>73</v>
      </c>
      <c r="E113" s="9">
        <v>6177984.184570662</v>
      </c>
      <c r="F113" s="9">
        <v>4510642.436490161</v>
      </c>
      <c r="G113" s="9">
        <v>4381098.010469072</v>
      </c>
      <c r="H113" s="9">
        <v>5870366.6544171795</v>
      </c>
      <c r="I113" s="9">
        <v>4784247.861342695</v>
      </c>
      <c r="J113" s="9">
        <v>4965527.366404586</v>
      </c>
      <c r="K113" s="9">
        <v>7118031.544204334</v>
      </c>
      <c r="L113" s="9">
        <v>6119029.201637002</v>
      </c>
      <c r="M113" s="9">
        <v>6836307.222751971</v>
      </c>
      <c r="N113" s="9">
        <v>6353458.705698451</v>
      </c>
      <c r="O113" s="9">
        <v>4690181.654253768</v>
      </c>
      <c r="P113" s="9">
        <v>4697035.162981272</v>
      </c>
      <c r="Q113" s="4">
        <f t="shared" si="4"/>
        <v>66503910.00522115</v>
      </c>
      <c r="R113" s="4">
        <f t="shared" si="5"/>
        <v>5541992.500435096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2:31" ht="15">
      <c r="B114" s="3"/>
      <c r="D114" s="2" t="s">
        <v>74</v>
      </c>
      <c r="E114" s="9">
        <v>6666891.354075716</v>
      </c>
      <c r="F114" s="9">
        <v>5481749.523841913</v>
      </c>
      <c r="G114" s="9">
        <v>4590418.987087266</v>
      </c>
      <c r="H114" s="9">
        <v>5911176.412482828</v>
      </c>
      <c r="I114" s="9">
        <v>4968445.225098727</v>
      </c>
      <c r="J114" s="9">
        <v>5660660.012651545</v>
      </c>
      <c r="K114" s="9">
        <v>6219679.446148636</v>
      </c>
      <c r="L114" s="9">
        <v>6561279.490147676</v>
      </c>
      <c r="M114" s="9">
        <v>7239695.045277214</v>
      </c>
      <c r="N114" s="9">
        <v>6553354.949126205</v>
      </c>
      <c r="O114" s="9">
        <v>5562277.369999891</v>
      </c>
      <c r="P114" s="9">
        <v>4960318.397573322</v>
      </c>
      <c r="Q114" s="4">
        <f t="shared" si="4"/>
        <v>70375946.21351093</v>
      </c>
      <c r="R114" s="4">
        <f t="shared" si="5"/>
        <v>5864662.184459244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2:31" ht="15">
      <c r="B115" s="3"/>
      <c r="D115" s="2" t="s">
        <v>75</v>
      </c>
      <c r="E115" s="9">
        <v>12371534.461353622</v>
      </c>
      <c r="F115" s="9">
        <v>9267269.039667927</v>
      </c>
      <c r="G115" s="9">
        <v>8105229.002443662</v>
      </c>
      <c r="H115" s="9">
        <v>10673559.933099993</v>
      </c>
      <c r="I115" s="9">
        <v>8239113.913558578</v>
      </c>
      <c r="J115" s="9">
        <v>9517660.62094387</v>
      </c>
      <c r="K115" s="9">
        <v>11053284.00964703</v>
      </c>
      <c r="L115" s="9">
        <v>11597647.308215322</v>
      </c>
      <c r="M115" s="9">
        <v>13093651.731970815</v>
      </c>
      <c r="N115" s="9">
        <v>11458864.345175344</v>
      </c>
      <c r="O115" s="9">
        <v>8939989.975746341</v>
      </c>
      <c r="P115" s="9">
        <v>8480039.439445406</v>
      </c>
      <c r="Q115" s="4">
        <f t="shared" si="4"/>
        <v>122797843.78126791</v>
      </c>
      <c r="R115" s="4">
        <f t="shared" si="5"/>
        <v>10233153.648438992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5">
      <c r="B116" s="3"/>
      <c r="D116" s="2" t="s">
        <v>83</v>
      </c>
      <c r="E116" s="9">
        <v>47647.71748487266</v>
      </c>
      <c r="F116" s="9">
        <v>44616.84691358781</v>
      </c>
      <c r="G116" s="9">
        <v>44907.400681529834</v>
      </c>
      <c r="H116" s="9">
        <v>50576.767760155715</v>
      </c>
      <c r="I116" s="9">
        <v>37194.22027204915</v>
      </c>
      <c r="J116" s="9">
        <v>152619.55745988648</v>
      </c>
      <c r="K116" s="9">
        <v>43652.7781448238</v>
      </c>
      <c r="L116" s="9">
        <v>55341.15235373089</v>
      </c>
      <c r="M116" s="9">
        <v>51144.09045897325</v>
      </c>
      <c r="N116" s="9">
        <v>48384.670714044085</v>
      </c>
      <c r="O116" s="9">
        <v>46846.85645415984</v>
      </c>
      <c r="P116" s="9">
        <v>50745.50481766875</v>
      </c>
      <c r="Q116" s="4">
        <f t="shared" si="4"/>
        <v>673677.5635154822</v>
      </c>
      <c r="R116" s="4">
        <f t="shared" si="5"/>
        <v>56139.79695962352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2:31" ht="15">
      <c r="B117" s="3"/>
      <c r="D117" s="2" t="s">
        <v>84</v>
      </c>
      <c r="E117" s="9">
        <v>46840.481140740376</v>
      </c>
      <c r="F117" s="9">
        <v>41996.696568247484</v>
      </c>
      <c r="G117" s="9">
        <v>40153.105853948684</v>
      </c>
      <c r="H117" s="9">
        <v>49757.84279942016</v>
      </c>
      <c r="I117" s="9">
        <v>48180.58358929355</v>
      </c>
      <c r="J117" s="9">
        <v>152687.48995983932</v>
      </c>
      <c r="K117" s="9">
        <v>45324.50349011118</v>
      </c>
      <c r="L117" s="9">
        <v>55279.0876098913</v>
      </c>
      <c r="M117" s="9">
        <v>53278.886040955615</v>
      </c>
      <c r="N117" s="9">
        <v>47889.05757281411</v>
      </c>
      <c r="O117" s="9">
        <v>43488.85260342507</v>
      </c>
      <c r="P117" s="9">
        <v>44668.20113932249</v>
      </c>
      <c r="Q117" s="4">
        <f t="shared" si="4"/>
        <v>669544.7883680095</v>
      </c>
      <c r="R117" s="4">
        <f t="shared" si="5"/>
        <v>55795.39903066746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2:31" ht="15">
      <c r="B118" s="3"/>
      <c r="D118" s="2" t="s">
        <v>81</v>
      </c>
      <c r="E118" s="4">
        <v>60069</v>
      </c>
      <c r="F118" s="4">
        <v>44616</v>
      </c>
      <c r="G118" s="4">
        <v>44248</v>
      </c>
      <c r="H118" s="4">
        <v>50579</v>
      </c>
      <c r="I118" s="4">
        <v>37191</v>
      </c>
      <c r="J118" s="4">
        <v>44430</v>
      </c>
      <c r="K118" s="4">
        <v>60543</v>
      </c>
      <c r="L118" s="4">
        <v>54609</v>
      </c>
      <c r="M118" s="4">
        <v>51144</v>
      </c>
      <c r="N118" s="4">
        <v>48386</v>
      </c>
      <c r="O118" s="4">
        <v>46849</v>
      </c>
      <c r="P118" s="4">
        <v>50749</v>
      </c>
      <c r="Q118" s="4">
        <f t="shared" si="4"/>
        <v>593413</v>
      </c>
      <c r="R118" s="4">
        <f t="shared" si="5"/>
        <v>49451.083333333336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2:31" ht="15">
      <c r="B119" s="3"/>
      <c r="D119" s="2" t="s">
        <v>82</v>
      </c>
      <c r="E119" s="4">
        <v>58322</v>
      </c>
      <c r="F119" s="4">
        <v>41996</v>
      </c>
      <c r="G119" s="4">
        <v>39657</v>
      </c>
      <c r="H119" s="4">
        <v>49760</v>
      </c>
      <c r="I119" s="4">
        <v>48170</v>
      </c>
      <c r="J119" s="4">
        <v>44371</v>
      </c>
      <c r="K119" s="4">
        <v>62642</v>
      </c>
      <c r="L119" s="4">
        <v>54533</v>
      </c>
      <c r="M119" s="4">
        <v>53279</v>
      </c>
      <c r="N119" s="4">
        <v>47890</v>
      </c>
      <c r="O119" s="4">
        <v>43490</v>
      </c>
      <c r="P119" s="4">
        <v>44671</v>
      </c>
      <c r="Q119" s="4">
        <f t="shared" si="4"/>
        <v>588781</v>
      </c>
      <c r="R119" s="4">
        <f t="shared" si="5"/>
        <v>49065.083333333336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5:31" ht="1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18" ht="15.75">
      <c r="A121" s="6" t="s">
        <v>27</v>
      </c>
      <c r="B121" s="6"/>
      <c r="C121" s="6"/>
      <c r="D121" s="6" t="s">
        <v>71</v>
      </c>
      <c r="E121" s="8">
        <f>$E$81+$E$86+$E$91+$E$101+$E$111</f>
        <v>1287</v>
      </c>
      <c r="F121" s="8">
        <f>$F$81+$F$86+$F$91+$F$101+$F$111</f>
        <v>1268</v>
      </c>
      <c r="G121" s="8">
        <f>$G$81+$G$86+$G$91+$G$101+$G$111</f>
        <v>1347</v>
      </c>
      <c r="H121" s="8">
        <f>$H$81+$H$86+$H$91+$H$101+$H$111</f>
        <v>1418</v>
      </c>
      <c r="I121" s="8">
        <f>$I$81+$I$86+$I$91+$I$101+$I$111</f>
        <v>1336</v>
      </c>
      <c r="J121" s="8">
        <f>$J$81+$J$86+$J$91+$J$101+$J$111</f>
        <v>1414</v>
      </c>
      <c r="K121" s="8">
        <f>$K$81+$K$86+$K$91+$K$101+$K$111</f>
        <v>1431</v>
      </c>
      <c r="L121" s="8">
        <f>$L$81+$L$86+$L$91+$L$101+$L$111</f>
        <v>1385</v>
      </c>
      <c r="M121" s="8">
        <f>$M$81+$M$86+$M$91+$M$101+$M$111</f>
        <v>1302</v>
      </c>
      <c r="N121" s="8">
        <f>$N$81+$N$86+$N$91+$N$101+$N$111</f>
        <v>1321</v>
      </c>
      <c r="O121" s="8">
        <f>$O$81+$O$86+$O$91+$O$101+$O$111</f>
        <v>1279</v>
      </c>
      <c r="P121" s="8">
        <f>$P$81+$P$86+$P$91+$P$101+$P$111</f>
        <v>1322</v>
      </c>
      <c r="Q121" s="8">
        <f>SUM(E121:P121)</f>
        <v>16110</v>
      </c>
      <c r="R121" s="8">
        <f>AVERAGE(E121:P121)</f>
        <v>1342.5</v>
      </c>
    </row>
    <row r="122" spans="1:18" ht="15.75">
      <c r="A122" s="6"/>
      <c r="B122" s="6"/>
      <c r="C122" s="6"/>
      <c r="D122" s="6" t="s">
        <v>72</v>
      </c>
      <c r="E122" s="8">
        <f>$E$82+$E$87+$E$92+$E$102+$E$112</f>
        <v>75536552</v>
      </c>
      <c r="F122" s="8">
        <f>$F$82+$F$87+$F$92+$F$102+$F$112</f>
        <v>62050948</v>
      </c>
      <c r="G122" s="8">
        <f>$G$82+$G$87+$G$92+$G$102+$G$112</f>
        <v>63621849</v>
      </c>
      <c r="H122" s="8">
        <f>$H$82+$H$87+$H$92+$H$102+$H$112</f>
        <v>73268822</v>
      </c>
      <c r="I122" s="8">
        <f>$I$82+$I$87+$I$92+$I$102+$I$112</f>
        <v>60996664</v>
      </c>
      <c r="J122" s="8">
        <f>$J$82+$J$87+$J$92+$J$102+$J$112</f>
        <v>67335492</v>
      </c>
      <c r="K122" s="8">
        <f>$K$82+$K$87+$K$92+$K$102+$K$112</f>
        <v>76298919</v>
      </c>
      <c r="L122" s="8">
        <f>$L$82+$L$87+$L$92+$L$102+$L$112</f>
        <v>80721451</v>
      </c>
      <c r="M122" s="8">
        <f>$M$82+$M$87+$M$92+$M$102+$M$112</f>
        <v>78034119</v>
      </c>
      <c r="N122" s="8">
        <f>$N$82+$N$87+$N$92+$N$102+$N$112</f>
        <v>72930217</v>
      </c>
      <c r="O122" s="8">
        <f>$O$82+$O$87+$O$92+$O$102+$O$112</f>
        <v>61195268</v>
      </c>
      <c r="P122" s="8">
        <f>$P$82+$P$87+$P$92+$P$102+$P$112</f>
        <v>64286745</v>
      </c>
      <c r="Q122" s="8">
        <f>SUM(E122:P122)</f>
        <v>836277046</v>
      </c>
      <c r="R122" s="8">
        <f>AVERAGE(E122:P122)</f>
        <v>69689753.83333333</v>
      </c>
    </row>
    <row r="123" spans="5:18" ht="1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4:18" ht="15.75"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">
      <c r="A125" s="2" t="s">
        <v>28</v>
      </c>
      <c r="B125" s="3" t="s">
        <v>65</v>
      </c>
      <c r="C125" s="1">
        <v>4000</v>
      </c>
      <c r="D125" s="2" t="s">
        <v>71</v>
      </c>
      <c r="E125" s="4">
        <v>1006</v>
      </c>
      <c r="F125" s="4">
        <v>955</v>
      </c>
      <c r="G125" s="4">
        <v>1101</v>
      </c>
      <c r="H125" s="4">
        <v>1085</v>
      </c>
      <c r="I125" s="4">
        <v>1016</v>
      </c>
      <c r="J125" s="4">
        <v>1072</v>
      </c>
      <c r="K125" s="4">
        <v>1090</v>
      </c>
      <c r="L125" s="4">
        <v>1025</v>
      </c>
      <c r="M125" s="4">
        <v>971</v>
      </c>
      <c r="N125" s="4">
        <v>998</v>
      </c>
      <c r="O125" s="4">
        <v>966</v>
      </c>
      <c r="P125" s="4">
        <v>984</v>
      </c>
      <c r="Q125" s="4">
        <f>SUM(E125:P125)</f>
        <v>12269</v>
      </c>
      <c r="R125" s="4">
        <f>AVERAGE(E125:P125)</f>
        <v>1022.4166666666666</v>
      </c>
    </row>
    <row r="126" spans="2:18" ht="15">
      <c r="B126" s="3"/>
      <c r="D126" s="2" t="s">
        <v>72</v>
      </c>
      <c r="E126" s="4">
        <v>36679</v>
      </c>
      <c r="F126" s="4">
        <v>34071</v>
      </c>
      <c r="G126" s="4">
        <v>41307</v>
      </c>
      <c r="H126" s="4">
        <v>41008</v>
      </c>
      <c r="I126" s="4">
        <v>37211</v>
      </c>
      <c r="J126" s="4">
        <v>38562</v>
      </c>
      <c r="K126" s="4">
        <v>40175</v>
      </c>
      <c r="L126" s="4">
        <v>37801</v>
      </c>
      <c r="M126" s="4">
        <v>34969</v>
      </c>
      <c r="N126" s="4">
        <v>36625</v>
      </c>
      <c r="O126" s="4">
        <v>33545</v>
      </c>
      <c r="P126" s="4">
        <v>36169</v>
      </c>
      <c r="Q126" s="4">
        <f>SUM(E126:P126)</f>
        <v>448122</v>
      </c>
      <c r="R126" s="4">
        <f>AVERAGE(E126:P126)</f>
        <v>37343.5</v>
      </c>
    </row>
    <row r="127" spans="2:18" ht="15">
      <c r="B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">
      <c r="A128" s="2" t="s">
        <v>29</v>
      </c>
      <c r="B128" s="3" t="s">
        <v>65</v>
      </c>
      <c r="C128" s="1">
        <v>4001</v>
      </c>
      <c r="D128" s="2" t="s">
        <v>71</v>
      </c>
      <c r="E128" s="4">
        <v>3</v>
      </c>
      <c r="F128" s="4">
        <v>3</v>
      </c>
      <c r="G128" s="4">
        <v>3</v>
      </c>
      <c r="H128" s="4">
        <v>3</v>
      </c>
      <c r="I128" s="4">
        <v>4</v>
      </c>
      <c r="J128" s="4">
        <v>6</v>
      </c>
      <c r="K128" s="4">
        <v>5</v>
      </c>
      <c r="L128" s="4">
        <v>5</v>
      </c>
      <c r="M128" s="4">
        <v>5</v>
      </c>
      <c r="N128" s="4">
        <v>4</v>
      </c>
      <c r="O128" s="4">
        <v>7</v>
      </c>
      <c r="P128" s="4">
        <v>3</v>
      </c>
      <c r="Q128" s="4">
        <f>SUM(E128:P128)</f>
        <v>51</v>
      </c>
      <c r="R128" s="4">
        <f>AVERAGE(E128:P128)</f>
        <v>4.25</v>
      </c>
    </row>
    <row r="129" spans="2:18" ht="15">
      <c r="B129" s="3"/>
      <c r="D129" s="2" t="s">
        <v>72</v>
      </c>
      <c r="E129" s="4">
        <v>60</v>
      </c>
      <c r="F129" s="4">
        <v>60</v>
      </c>
      <c r="G129" s="4">
        <v>60</v>
      </c>
      <c r="H129" s="4">
        <v>51</v>
      </c>
      <c r="I129" s="4">
        <v>120</v>
      </c>
      <c r="J129" s="4">
        <v>170</v>
      </c>
      <c r="K129" s="4">
        <v>140</v>
      </c>
      <c r="L129" s="4">
        <v>140</v>
      </c>
      <c r="M129" s="4">
        <v>140</v>
      </c>
      <c r="N129" s="4">
        <v>120</v>
      </c>
      <c r="O129" s="4">
        <v>153</v>
      </c>
      <c r="P129" s="4">
        <v>68</v>
      </c>
      <c r="Q129" s="4">
        <f>SUM(E129:P129)</f>
        <v>1282</v>
      </c>
      <c r="R129" s="4">
        <f>AVERAGE(E129:P129)</f>
        <v>106.83333333333333</v>
      </c>
    </row>
    <row r="130" spans="2:18" ht="15">
      <c r="B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">
      <c r="A131" s="2" t="s">
        <v>30</v>
      </c>
      <c r="B131" s="3" t="s">
        <v>65</v>
      </c>
      <c r="C131" s="1">
        <v>4002</v>
      </c>
      <c r="D131" s="2" t="s">
        <v>71</v>
      </c>
      <c r="E131" s="4">
        <v>520</v>
      </c>
      <c r="F131" s="4">
        <v>487</v>
      </c>
      <c r="G131" s="4">
        <v>564</v>
      </c>
      <c r="H131" s="4">
        <v>557</v>
      </c>
      <c r="I131" s="4">
        <v>517</v>
      </c>
      <c r="J131" s="4">
        <v>566</v>
      </c>
      <c r="K131" s="4">
        <v>604</v>
      </c>
      <c r="L131" s="4">
        <v>603</v>
      </c>
      <c r="M131" s="4">
        <v>519</v>
      </c>
      <c r="N131" s="4">
        <v>557</v>
      </c>
      <c r="O131" s="4">
        <v>537</v>
      </c>
      <c r="P131" s="4">
        <v>550</v>
      </c>
      <c r="Q131" s="4">
        <f>SUM(E131:P131)</f>
        <v>6581</v>
      </c>
      <c r="R131" s="4">
        <f>AVERAGE(E131:P131)</f>
        <v>548.4166666666666</v>
      </c>
    </row>
    <row r="132" spans="2:18" ht="15">
      <c r="B132" s="3"/>
      <c r="D132" s="2" t="s">
        <v>72</v>
      </c>
      <c r="E132" s="4">
        <v>113037</v>
      </c>
      <c r="F132" s="4">
        <v>81387</v>
      </c>
      <c r="G132" s="4">
        <v>146801</v>
      </c>
      <c r="H132" s="4">
        <v>116947</v>
      </c>
      <c r="I132" s="4">
        <v>115782</v>
      </c>
      <c r="J132" s="4">
        <v>122350</v>
      </c>
      <c r="K132" s="4">
        <v>140868</v>
      </c>
      <c r="L132" s="4">
        <v>116666</v>
      </c>
      <c r="M132" s="4">
        <v>93089</v>
      </c>
      <c r="N132" s="4">
        <v>112750</v>
      </c>
      <c r="O132" s="4">
        <v>114894</v>
      </c>
      <c r="P132" s="4">
        <v>117506</v>
      </c>
      <c r="Q132" s="4">
        <f>SUM(E132:P132)</f>
        <v>1392077</v>
      </c>
      <c r="R132" s="4">
        <f>AVERAGE(E132:P132)</f>
        <v>116006.41666666667</v>
      </c>
    </row>
    <row r="133" spans="2:18" ht="15">
      <c r="B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">
      <c r="A134" s="2" t="s">
        <v>31</v>
      </c>
      <c r="B134" s="3" t="s">
        <v>65</v>
      </c>
      <c r="C134" s="1">
        <v>4003</v>
      </c>
      <c r="D134" s="2" t="s">
        <v>71</v>
      </c>
      <c r="E134" s="4">
        <v>1</v>
      </c>
      <c r="F134" s="4">
        <v>1</v>
      </c>
      <c r="G134" s="4">
        <v>1</v>
      </c>
      <c r="H134" s="4">
        <v>1</v>
      </c>
      <c r="I134" s="4">
        <v>2</v>
      </c>
      <c r="J134" s="4">
        <v>2</v>
      </c>
      <c r="K134" s="4">
        <v>2</v>
      </c>
      <c r="L134" s="4">
        <v>2</v>
      </c>
      <c r="M134" s="4">
        <v>3</v>
      </c>
      <c r="N134" s="4">
        <v>3</v>
      </c>
      <c r="O134" s="4">
        <v>2</v>
      </c>
      <c r="P134" s="4">
        <v>2</v>
      </c>
      <c r="Q134" s="4">
        <f>SUM(E134:P134)</f>
        <v>22</v>
      </c>
      <c r="R134" s="4">
        <f>AVERAGE(E134:P134)</f>
        <v>1.8333333333333333</v>
      </c>
    </row>
    <row r="135" spans="2:18" ht="15">
      <c r="B135" s="3"/>
      <c r="D135" s="2" t="s">
        <v>72</v>
      </c>
      <c r="E135" s="4">
        <v>29</v>
      </c>
      <c r="F135" s="4">
        <v>29</v>
      </c>
      <c r="G135" s="4">
        <v>29</v>
      </c>
      <c r="H135" s="4">
        <v>29</v>
      </c>
      <c r="I135" s="4">
        <v>58</v>
      </c>
      <c r="J135" s="4">
        <v>58</v>
      </c>
      <c r="K135" s="4">
        <v>58</v>
      </c>
      <c r="L135" s="4">
        <v>58</v>
      </c>
      <c r="M135" s="4">
        <v>87</v>
      </c>
      <c r="N135" s="4">
        <v>87</v>
      </c>
      <c r="O135" s="4">
        <v>58</v>
      </c>
      <c r="P135" s="4">
        <v>43</v>
      </c>
      <c r="Q135" s="4">
        <f>SUM(E135:P135)</f>
        <v>623</v>
      </c>
      <c r="R135" s="4">
        <f>AVERAGE(E135:P135)</f>
        <v>51.916666666666664</v>
      </c>
    </row>
    <row r="136" spans="2:18" ht="15">
      <c r="B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">
      <c r="A137" s="2" t="s">
        <v>32</v>
      </c>
      <c r="B137" s="3" t="s">
        <v>65</v>
      </c>
      <c r="C137" s="1">
        <v>4004</v>
      </c>
      <c r="D137" s="2" t="s">
        <v>71</v>
      </c>
      <c r="E137" s="4">
        <v>407</v>
      </c>
      <c r="F137" s="4">
        <v>378</v>
      </c>
      <c r="G137" s="4">
        <v>446</v>
      </c>
      <c r="H137" s="4">
        <v>438</v>
      </c>
      <c r="I137" s="4">
        <v>409</v>
      </c>
      <c r="J137" s="4">
        <v>437</v>
      </c>
      <c r="K137" s="4">
        <v>444</v>
      </c>
      <c r="L137" s="4">
        <v>417</v>
      </c>
      <c r="M137" s="4">
        <v>378</v>
      </c>
      <c r="N137" s="4">
        <v>390</v>
      </c>
      <c r="O137" s="4">
        <v>379</v>
      </c>
      <c r="P137" s="4">
        <v>396</v>
      </c>
      <c r="Q137" s="4">
        <f>SUM(E137:P137)</f>
        <v>4919</v>
      </c>
      <c r="R137" s="4">
        <f>AVERAGE(E137:P137)</f>
        <v>409.9166666666667</v>
      </c>
    </row>
    <row r="138" spans="2:18" ht="15">
      <c r="B138" s="3"/>
      <c r="D138" s="2" t="s">
        <v>72</v>
      </c>
      <c r="E138" s="4">
        <v>26897</v>
      </c>
      <c r="F138" s="4">
        <v>22670</v>
      </c>
      <c r="G138" s="4">
        <v>31228</v>
      </c>
      <c r="H138" s="4">
        <v>29008</v>
      </c>
      <c r="I138" s="4">
        <v>27063</v>
      </c>
      <c r="J138" s="4">
        <v>28137</v>
      </c>
      <c r="K138" s="4">
        <v>31329</v>
      </c>
      <c r="L138" s="4">
        <v>28004</v>
      </c>
      <c r="M138" s="4">
        <v>23264</v>
      </c>
      <c r="N138" s="4">
        <v>26439</v>
      </c>
      <c r="O138" s="4">
        <v>24997</v>
      </c>
      <c r="P138" s="4">
        <v>26740</v>
      </c>
      <c r="Q138" s="4">
        <f>SUM(E138:P138)</f>
        <v>325776</v>
      </c>
      <c r="R138" s="4">
        <f>AVERAGE(E138:P138)</f>
        <v>27148</v>
      </c>
    </row>
    <row r="139" spans="2:18" ht="15">
      <c r="B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5">
      <c r="A140" s="2" t="s">
        <v>33</v>
      </c>
      <c r="B140" s="3" t="s">
        <v>65</v>
      </c>
      <c r="C140" s="1">
        <v>4005</v>
      </c>
      <c r="D140" s="2" t="s">
        <v>71</v>
      </c>
      <c r="E140" s="4">
        <v>4</v>
      </c>
      <c r="F140" s="4">
        <v>4</v>
      </c>
      <c r="G140" s="4">
        <v>5</v>
      </c>
      <c r="H140" s="4">
        <v>4</v>
      </c>
      <c r="I140" s="4">
        <v>2</v>
      </c>
      <c r="J140" s="4">
        <v>3</v>
      </c>
      <c r="K140" s="4">
        <v>4</v>
      </c>
      <c r="L140" s="4">
        <v>5</v>
      </c>
      <c r="M140" s="4">
        <v>5</v>
      </c>
      <c r="N140" s="4">
        <v>6</v>
      </c>
      <c r="O140" s="4">
        <v>6</v>
      </c>
      <c r="P140" s="4">
        <v>2</v>
      </c>
      <c r="Q140" s="4">
        <f>SUM(E140:P140)</f>
        <v>50</v>
      </c>
      <c r="R140" s="4">
        <f>AVERAGE(E140:P140)</f>
        <v>4.166666666666667</v>
      </c>
    </row>
    <row r="141" spans="2:18" ht="15">
      <c r="B141" s="3"/>
      <c r="D141" s="2" t="s">
        <v>72</v>
      </c>
      <c r="E141" s="4">
        <v>224</v>
      </c>
      <c r="F141" s="4">
        <v>246</v>
      </c>
      <c r="G141" s="4">
        <v>328</v>
      </c>
      <c r="H141" s="4">
        <v>176</v>
      </c>
      <c r="I141" s="4">
        <v>123</v>
      </c>
      <c r="J141" s="4">
        <v>181</v>
      </c>
      <c r="K141" s="4">
        <v>205</v>
      </c>
      <c r="L141" s="4">
        <v>234</v>
      </c>
      <c r="M141" s="4">
        <v>246</v>
      </c>
      <c r="N141" s="4">
        <v>287</v>
      </c>
      <c r="O141" s="4">
        <v>227</v>
      </c>
      <c r="P141" s="4">
        <v>105</v>
      </c>
      <c r="Q141" s="4">
        <f>SUM(E141:P141)</f>
        <v>2582</v>
      </c>
      <c r="R141" s="4">
        <f>AVERAGE(E141:P141)</f>
        <v>215.16666666666666</v>
      </c>
    </row>
    <row r="142" spans="2:18" ht="15">
      <c r="B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">
      <c r="A143" s="2" t="s">
        <v>34</v>
      </c>
      <c r="B143" s="3" t="s">
        <v>65</v>
      </c>
      <c r="C143" s="1">
        <v>4006</v>
      </c>
      <c r="D143" s="2" t="s">
        <v>71</v>
      </c>
      <c r="E143" s="4">
        <v>249</v>
      </c>
      <c r="F143" s="4">
        <v>230</v>
      </c>
      <c r="G143" s="4">
        <v>273</v>
      </c>
      <c r="H143" s="4">
        <v>268</v>
      </c>
      <c r="I143" s="4">
        <v>247</v>
      </c>
      <c r="J143" s="4">
        <v>268</v>
      </c>
      <c r="K143" s="4">
        <v>276</v>
      </c>
      <c r="L143" s="4">
        <v>254</v>
      </c>
      <c r="M143" s="4">
        <v>230</v>
      </c>
      <c r="N143" s="4">
        <v>238</v>
      </c>
      <c r="O143" s="4">
        <v>232</v>
      </c>
      <c r="P143" s="4">
        <v>249</v>
      </c>
      <c r="Q143" s="4">
        <f>SUM(E143:P143)</f>
        <v>3014</v>
      </c>
      <c r="R143" s="4">
        <f>AVERAGE(E143:P143)</f>
        <v>251.16666666666666</v>
      </c>
    </row>
    <row r="144" spans="2:18" ht="15">
      <c r="B144" s="3"/>
      <c r="D144" s="2" t="s">
        <v>72</v>
      </c>
      <c r="E144" s="4">
        <v>42612</v>
      </c>
      <c r="F144" s="4">
        <v>34692</v>
      </c>
      <c r="G144" s="4">
        <v>50844</v>
      </c>
      <c r="H144" s="4">
        <v>47294</v>
      </c>
      <c r="I144" s="4">
        <v>43280</v>
      </c>
      <c r="J144" s="4">
        <v>44522</v>
      </c>
      <c r="K144" s="4">
        <v>53270</v>
      </c>
      <c r="L144" s="4">
        <v>43756</v>
      </c>
      <c r="M144" s="4">
        <v>33298</v>
      </c>
      <c r="N144" s="4">
        <v>42102</v>
      </c>
      <c r="O144" s="4">
        <v>38946</v>
      </c>
      <c r="P144" s="4">
        <v>43116</v>
      </c>
      <c r="Q144" s="4">
        <f>SUM(E144:P144)</f>
        <v>517732</v>
      </c>
      <c r="R144" s="4">
        <f>AVERAGE(E144:P144)</f>
        <v>43144.333333333336</v>
      </c>
    </row>
    <row r="145" spans="2:18" ht="15">
      <c r="B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5">
      <c r="A146" s="2" t="s">
        <v>35</v>
      </c>
      <c r="B146" s="3" t="s">
        <v>65</v>
      </c>
      <c r="C146" s="1">
        <v>4007</v>
      </c>
      <c r="D146" s="2" t="s">
        <v>71</v>
      </c>
      <c r="E146" s="4">
        <v>4</v>
      </c>
      <c r="F146" s="4">
        <v>3</v>
      </c>
      <c r="G146" s="4">
        <v>4</v>
      </c>
      <c r="H146" s="4">
        <v>6</v>
      </c>
      <c r="I146" s="4">
        <v>6</v>
      </c>
      <c r="J146" s="4">
        <v>5</v>
      </c>
      <c r="K146" s="4">
        <v>10</v>
      </c>
      <c r="L146" s="4">
        <v>7</v>
      </c>
      <c r="M146" s="4">
        <v>5</v>
      </c>
      <c r="N146" s="4">
        <v>7</v>
      </c>
      <c r="O146" s="4">
        <v>6</v>
      </c>
      <c r="P146" s="4">
        <v>5</v>
      </c>
      <c r="Q146" s="4">
        <f>SUM(E146:P146)</f>
        <v>68</v>
      </c>
      <c r="R146" s="4">
        <f>AVERAGE(E146:P146)</f>
        <v>5.666666666666667</v>
      </c>
    </row>
    <row r="147" spans="2:18" ht="15">
      <c r="B147" s="3"/>
      <c r="D147" s="2" t="s">
        <v>72</v>
      </c>
      <c r="E147" s="4">
        <v>240</v>
      </c>
      <c r="F147" s="4">
        <v>180</v>
      </c>
      <c r="G147" s="4">
        <v>180</v>
      </c>
      <c r="H147" s="4">
        <v>1404</v>
      </c>
      <c r="I147" s="4">
        <v>242</v>
      </c>
      <c r="J147" s="4">
        <v>226</v>
      </c>
      <c r="K147" s="4">
        <v>514</v>
      </c>
      <c r="L147" s="4">
        <v>420</v>
      </c>
      <c r="M147" s="4">
        <v>300</v>
      </c>
      <c r="N147" s="4">
        <v>420</v>
      </c>
      <c r="O147" s="4">
        <v>246</v>
      </c>
      <c r="P147" s="4">
        <v>272</v>
      </c>
      <c r="Q147" s="4">
        <f>SUM(E147:P147)</f>
        <v>4644</v>
      </c>
      <c r="R147" s="4">
        <f>AVERAGE(E147:P147)</f>
        <v>387</v>
      </c>
    </row>
    <row r="148" spans="2:18" ht="15">
      <c r="B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">
      <c r="A149" s="2" t="s">
        <v>36</v>
      </c>
      <c r="B149" s="3" t="s">
        <v>65</v>
      </c>
      <c r="C149" s="1">
        <v>4008</v>
      </c>
      <c r="D149" s="2" t="s">
        <v>71</v>
      </c>
      <c r="E149" s="4">
        <v>325</v>
      </c>
      <c r="F149" s="4">
        <v>314</v>
      </c>
      <c r="G149" s="4">
        <v>359</v>
      </c>
      <c r="H149" s="4">
        <v>376</v>
      </c>
      <c r="I149" s="4">
        <v>338</v>
      </c>
      <c r="J149" s="4">
        <v>357</v>
      </c>
      <c r="K149" s="4">
        <v>376</v>
      </c>
      <c r="L149" s="4">
        <v>341</v>
      </c>
      <c r="M149" s="4">
        <v>303</v>
      </c>
      <c r="N149" s="4">
        <v>329</v>
      </c>
      <c r="O149" s="4">
        <v>301</v>
      </c>
      <c r="P149" s="4">
        <v>330</v>
      </c>
      <c r="Q149" s="4">
        <f>SUM(E149:P149)</f>
        <v>4049</v>
      </c>
      <c r="R149" s="4">
        <f>AVERAGE(E149:P149)</f>
        <v>337.4166666666667</v>
      </c>
    </row>
    <row r="150" spans="2:18" ht="15">
      <c r="B150" s="3"/>
      <c r="D150" s="2" t="s">
        <v>72</v>
      </c>
      <c r="E150" s="4">
        <v>69216</v>
      </c>
      <c r="F150" s="4">
        <v>70000</v>
      </c>
      <c r="G150" s="4">
        <v>75421</v>
      </c>
      <c r="H150" s="4">
        <v>78502</v>
      </c>
      <c r="I150" s="4">
        <v>70784</v>
      </c>
      <c r="J150" s="4">
        <v>73941</v>
      </c>
      <c r="K150" s="4">
        <v>85290</v>
      </c>
      <c r="L150" s="4">
        <v>70027</v>
      </c>
      <c r="M150" s="4">
        <v>55269</v>
      </c>
      <c r="N150" s="4">
        <v>68004</v>
      </c>
      <c r="O150" s="4">
        <v>63067</v>
      </c>
      <c r="P150" s="4">
        <v>68513</v>
      </c>
      <c r="Q150" s="4">
        <f>SUM(E150:P150)</f>
        <v>848034</v>
      </c>
      <c r="R150" s="4">
        <f>AVERAGE(E150:P150)</f>
        <v>70669.5</v>
      </c>
    </row>
    <row r="151" spans="2:18" ht="15">
      <c r="B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">
      <c r="A152" s="2" t="s">
        <v>37</v>
      </c>
      <c r="B152" s="3" t="s">
        <v>65</v>
      </c>
      <c r="C152" s="1">
        <v>4009</v>
      </c>
      <c r="D152" s="2" t="s">
        <v>71</v>
      </c>
      <c r="E152" s="4">
        <v>5</v>
      </c>
      <c r="F152" s="4">
        <v>5</v>
      </c>
      <c r="G152" s="4">
        <v>8</v>
      </c>
      <c r="H152" s="4">
        <v>6</v>
      </c>
      <c r="I152" s="4">
        <v>11</v>
      </c>
      <c r="J152" s="4">
        <v>11</v>
      </c>
      <c r="K152" s="4">
        <v>12</v>
      </c>
      <c r="L152" s="4">
        <v>12</v>
      </c>
      <c r="M152" s="4">
        <v>12</v>
      </c>
      <c r="N152" s="4">
        <v>12</v>
      </c>
      <c r="O152" s="4">
        <v>9</v>
      </c>
      <c r="P152" s="4">
        <v>7</v>
      </c>
      <c r="Q152" s="4">
        <f>SUM(E152:P152)</f>
        <v>110</v>
      </c>
      <c r="R152" s="4">
        <f>AVERAGE(E152:P152)</f>
        <v>9.166666666666666</v>
      </c>
    </row>
    <row r="153" spans="2:18" ht="15">
      <c r="B153" s="3"/>
      <c r="D153" s="2" t="s">
        <v>72</v>
      </c>
      <c r="E153" s="4">
        <v>640</v>
      </c>
      <c r="F153" s="4">
        <v>666</v>
      </c>
      <c r="G153" s="4">
        <v>1147</v>
      </c>
      <c r="H153" s="4">
        <v>744</v>
      </c>
      <c r="I153" s="4">
        <v>1239</v>
      </c>
      <c r="J153" s="4">
        <v>1332</v>
      </c>
      <c r="K153" s="4">
        <v>1406</v>
      </c>
      <c r="L153" s="4">
        <v>1443</v>
      </c>
      <c r="M153" s="4">
        <v>1443</v>
      </c>
      <c r="N153" s="4">
        <v>1410</v>
      </c>
      <c r="O153" s="4">
        <v>877</v>
      </c>
      <c r="P153" s="4">
        <v>888</v>
      </c>
      <c r="Q153" s="4">
        <f>SUM(E153:P153)</f>
        <v>13235</v>
      </c>
      <c r="R153" s="4">
        <f>AVERAGE(E153:P153)</f>
        <v>1102.9166666666667</v>
      </c>
    </row>
    <row r="154" spans="2:18" ht="15">
      <c r="B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">
      <c r="A155" s="2" t="s">
        <v>38</v>
      </c>
      <c r="B155" s="3" t="s">
        <v>65</v>
      </c>
      <c r="C155" s="1">
        <v>4010</v>
      </c>
      <c r="D155" s="2" t="s">
        <v>71</v>
      </c>
      <c r="E155" s="4">
        <v>82</v>
      </c>
      <c r="F155" s="4">
        <v>81</v>
      </c>
      <c r="G155" s="4">
        <v>84</v>
      </c>
      <c r="H155" s="4">
        <v>96</v>
      </c>
      <c r="I155" s="4">
        <v>84</v>
      </c>
      <c r="J155" s="4">
        <v>93</v>
      </c>
      <c r="K155" s="4">
        <v>92</v>
      </c>
      <c r="L155" s="4">
        <v>86</v>
      </c>
      <c r="M155" s="4">
        <v>81</v>
      </c>
      <c r="N155" s="4">
        <v>85</v>
      </c>
      <c r="O155" s="4">
        <v>77</v>
      </c>
      <c r="P155" s="4">
        <v>93</v>
      </c>
      <c r="Q155" s="4">
        <f>SUM(E155:P155)</f>
        <v>1034</v>
      </c>
      <c r="R155" s="4">
        <f>AVERAGE(E155:P155)</f>
        <v>86.16666666666667</v>
      </c>
    </row>
    <row r="156" spans="2:18" ht="15">
      <c r="B156" s="3"/>
      <c r="D156" s="2" t="s">
        <v>72</v>
      </c>
      <c r="E156" s="4">
        <v>23004</v>
      </c>
      <c r="F156" s="4">
        <v>21517</v>
      </c>
      <c r="G156" s="4">
        <v>23649</v>
      </c>
      <c r="H156" s="4">
        <v>26870</v>
      </c>
      <c r="I156" s="4">
        <v>25154</v>
      </c>
      <c r="J156" s="4">
        <v>26671</v>
      </c>
      <c r="K156" s="4">
        <v>27744</v>
      </c>
      <c r="L156" s="4">
        <v>26425</v>
      </c>
      <c r="M156" s="4">
        <v>25467</v>
      </c>
      <c r="N156" s="4">
        <v>26368</v>
      </c>
      <c r="O156" s="4">
        <v>23769</v>
      </c>
      <c r="P156" s="4">
        <v>26798</v>
      </c>
      <c r="Q156" s="4">
        <f>SUM(E156:P156)</f>
        <v>303436</v>
      </c>
      <c r="R156" s="4">
        <f>AVERAGE(E156:P156)</f>
        <v>25286.333333333332</v>
      </c>
    </row>
    <row r="157" spans="2:18" ht="15">
      <c r="B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">
      <c r="A158" s="2" t="s">
        <v>39</v>
      </c>
      <c r="B158" s="3" t="s">
        <v>65</v>
      </c>
      <c r="C158" s="1">
        <v>4011</v>
      </c>
      <c r="D158" s="2" t="s">
        <v>71</v>
      </c>
      <c r="E158" s="4"/>
      <c r="F158" s="4"/>
      <c r="G158" s="4"/>
      <c r="H158" s="4"/>
      <c r="I158" s="4"/>
      <c r="J158" s="5"/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f>SUM(E158:P158)</f>
        <v>6</v>
      </c>
      <c r="R158" s="4">
        <f>AVERAGE(E158:P158)</f>
        <v>1</v>
      </c>
    </row>
    <row r="159" spans="2:18" ht="15">
      <c r="B159" s="3"/>
      <c r="D159" s="2" t="s">
        <v>72</v>
      </c>
      <c r="E159" s="4"/>
      <c r="F159" s="4"/>
      <c r="G159" s="4"/>
      <c r="H159" s="4"/>
      <c r="I159" s="4"/>
      <c r="J159" s="5"/>
      <c r="K159" s="4">
        <v>114</v>
      </c>
      <c r="L159" s="4">
        <v>171</v>
      </c>
      <c r="M159" s="4">
        <v>171</v>
      </c>
      <c r="N159" s="4">
        <v>171</v>
      </c>
      <c r="O159" s="4">
        <v>171</v>
      </c>
      <c r="P159" s="4">
        <v>171</v>
      </c>
      <c r="Q159" s="4">
        <f>SUM(E159:P159)</f>
        <v>969</v>
      </c>
      <c r="R159" s="4">
        <f>AVERAGE(E159:P159)</f>
        <v>161.5</v>
      </c>
    </row>
    <row r="160" spans="2:18" ht="15">
      <c r="B160" s="3"/>
      <c r="E160" s="4"/>
      <c r="F160" s="4"/>
      <c r="G160" s="4"/>
      <c r="H160" s="4"/>
      <c r="I160" s="4"/>
      <c r="J160" s="5"/>
      <c r="K160" s="4"/>
      <c r="L160" s="4"/>
      <c r="M160" s="4"/>
      <c r="N160" s="4"/>
      <c r="O160" s="4"/>
      <c r="P160" s="4"/>
      <c r="Q160" s="4"/>
      <c r="R160" s="4"/>
    </row>
    <row r="161" spans="1:18" ht="15">
      <c r="A161" s="2" t="s">
        <v>40</v>
      </c>
      <c r="B161" s="3" t="s">
        <v>65</v>
      </c>
      <c r="C161" s="1">
        <v>4012</v>
      </c>
      <c r="D161" s="2" t="s">
        <v>71</v>
      </c>
      <c r="E161" s="4">
        <v>1159</v>
      </c>
      <c r="F161" s="4">
        <v>1078</v>
      </c>
      <c r="G161" s="4">
        <v>1287</v>
      </c>
      <c r="H161" s="4">
        <v>1220</v>
      </c>
      <c r="I161" s="4">
        <v>1132</v>
      </c>
      <c r="J161" s="4">
        <v>1205</v>
      </c>
      <c r="K161" s="4">
        <v>1189</v>
      </c>
      <c r="L161" s="4">
        <v>1126</v>
      </c>
      <c r="M161" s="4">
        <v>1074</v>
      </c>
      <c r="N161" s="4">
        <v>1047</v>
      </c>
      <c r="O161" s="4">
        <v>1032</v>
      </c>
      <c r="P161" s="4">
        <v>1033</v>
      </c>
      <c r="Q161" s="4">
        <f>SUM(E161:P161)</f>
        <v>13582</v>
      </c>
      <c r="R161" s="4">
        <f>AVERAGE(E161:P161)</f>
        <v>1131.8333333333333</v>
      </c>
    </row>
    <row r="162" spans="2:18" ht="15">
      <c r="B162" s="3"/>
      <c r="D162" s="2" t="s">
        <v>72</v>
      </c>
      <c r="E162" s="4">
        <v>209796</v>
      </c>
      <c r="F162" s="4">
        <v>200954</v>
      </c>
      <c r="G162" s="4">
        <v>231792</v>
      </c>
      <c r="H162" s="4">
        <v>234555</v>
      </c>
      <c r="I162" s="4">
        <v>208091</v>
      </c>
      <c r="J162" s="4">
        <v>232975</v>
      </c>
      <c r="K162" s="4">
        <v>226663</v>
      </c>
      <c r="L162" s="4">
        <v>205602</v>
      </c>
      <c r="M162" s="4">
        <v>183677</v>
      </c>
      <c r="N162" s="4">
        <v>178553</v>
      </c>
      <c r="O162" s="4">
        <v>179544</v>
      </c>
      <c r="P162" s="4">
        <v>188206</v>
      </c>
      <c r="Q162" s="4">
        <f>SUM(E162:P162)</f>
        <v>2480408</v>
      </c>
      <c r="R162" s="4">
        <f>AVERAGE(E162:P162)</f>
        <v>206700.66666666666</v>
      </c>
    </row>
    <row r="163" spans="2:18" ht="15">
      <c r="B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">
      <c r="A164" s="2" t="s">
        <v>41</v>
      </c>
      <c r="B164" s="3" t="s">
        <v>65</v>
      </c>
      <c r="C164" s="1">
        <v>4013</v>
      </c>
      <c r="D164" s="2" t="s">
        <v>71</v>
      </c>
      <c r="E164" s="4">
        <v>4</v>
      </c>
      <c r="F164" s="4">
        <v>4</v>
      </c>
      <c r="G164" s="4">
        <v>4</v>
      </c>
      <c r="H164" s="4">
        <v>4</v>
      </c>
      <c r="I164" s="4">
        <v>7</v>
      </c>
      <c r="J164" s="4">
        <v>5</v>
      </c>
      <c r="K164" s="4">
        <v>5</v>
      </c>
      <c r="L164" s="4">
        <v>4</v>
      </c>
      <c r="M164" s="4">
        <v>4</v>
      </c>
      <c r="N164" s="4">
        <v>5</v>
      </c>
      <c r="O164" s="4">
        <v>1</v>
      </c>
      <c r="P164" s="4">
        <v>1</v>
      </c>
      <c r="Q164" s="4">
        <f>SUM(E164:P164)</f>
        <v>48</v>
      </c>
      <c r="R164" s="4">
        <f>AVERAGE(E164:P164)</f>
        <v>4</v>
      </c>
    </row>
    <row r="165" spans="2:18" ht="15">
      <c r="B165" s="3"/>
      <c r="D165" s="2" t="s">
        <v>72</v>
      </c>
      <c r="E165" s="4">
        <v>180</v>
      </c>
      <c r="F165" s="4">
        <v>180</v>
      </c>
      <c r="G165" s="4">
        <v>180</v>
      </c>
      <c r="H165" s="4">
        <v>168</v>
      </c>
      <c r="I165" s="4">
        <v>326</v>
      </c>
      <c r="J165" s="4">
        <v>315</v>
      </c>
      <c r="K165" s="4">
        <v>315</v>
      </c>
      <c r="L165" s="4">
        <v>270</v>
      </c>
      <c r="M165" s="4">
        <v>270</v>
      </c>
      <c r="N165" s="4">
        <v>275</v>
      </c>
      <c r="O165" s="4">
        <v>90</v>
      </c>
      <c r="P165" s="4">
        <v>72</v>
      </c>
      <c r="Q165" s="4">
        <f>SUM(E165:P165)</f>
        <v>2641</v>
      </c>
      <c r="R165" s="4">
        <f>AVERAGE(E165:P165)</f>
        <v>220.08333333333334</v>
      </c>
    </row>
    <row r="166" spans="2:18" ht="15">
      <c r="B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">
      <c r="A167" s="2" t="s">
        <v>42</v>
      </c>
      <c r="B167" s="3" t="s">
        <v>65</v>
      </c>
      <c r="C167" s="1">
        <v>4014</v>
      </c>
      <c r="D167" s="2" t="s">
        <v>71</v>
      </c>
      <c r="E167" s="4">
        <v>121</v>
      </c>
      <c r="F167" s="4">
        <v>109</v>
      </c>
      <c r="G167" s="4">
        <v>128</v>
      </c>
      <c r="H167" s="4">
        <v>117</v>
      </c>
      <c r="I167" s="4">
        <v>110</v>
      </c>
      <c r="J167" s="4">
        <v>125</v>
      </c>
      <c r="K167" s="4">
        <v>113</v>
      </c>
      <c r="L167" s="4">
        <v>110</v>
      </c>
      <c r="M167" s="4">
        <v>108</v>
      </c>
      <c r="N167" s="4">
        <v>96</v>
      </c>
      <c r="O167" s="4">
        <v>101</v>
      </c>
      <c r="P167" s="4">
        <v>99</v>
      </c>
      <c r="Q167" s="4">
        <f>SUM(E167:P167)</f>
        <v>1337</v>
      </c>
      <c r="R167" s="4">
        <f>AVERAGE(E167:P167)</f>
        <v>111.41666666666667</v>
      </c>
    </row>
    <row r="168" spans="2:18" ht="15">
      <c r="B168" s="3"/>
      <c r="D168" s="2" t="s">
        <v>72</v>
      </c>
      <c r="E168" s="4">
        <v>14205</v>
      </c>
      <c r="F168" s="4">
        <v>12730</v>
      </c>
      <c r="G168" s="4">
        <v>15219</v>
      </c>
      <c r="H168" s="4">
        <v>14109</v>
      </c>
      <c r="I168" s="4">
        <v>13440</v>
      </c>
      <c r="J168" s="4">
        <v>13985</v>
      </c>
      <c r="K168" s="4">
        <v>12960</v>
      </c>
      <c r="L168" s="4">
        <v>12640</v>
      </c>
      <c r="M168" s="4">
        <v>12210</v>
      </c>
      <c r="N168" s="4">
        <v>11219</v>
      </c>
      <c r="O168" s="4">
        <v>11651</v>
      </c>
      <c r="P168" s="4">
        <v>11680</v>
      </c>
      <c r="Q168" s="4">
        <f>SUM(E168:P168)</f>
        <v>156048</v>
      </c>
      <c r="R168" s="4">
        <f>AVERAGE(E168:P168)</f>
        <v>13004</v>
      </c>
    </row>
    <row r="169" spans="2:18" ht="15">
      <c r="B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">
      <c r="A170" s="2" t="s">
        <v>43</v>
      </c>
      <c r="B170" s="3" t="s">
        <v>65</v>
      </c>
      <c r="C170" s="1">
        <v>4015</v>
      </c>
      <c r="D170" s="2" t="s">
        <v>71</v>
      </c>
      <c r="E170" s="4">
        <v>1</v>
      </c>
      <c r="F170" s="4">
        <v>1</v>
      </c>
      <c r="G170" s="4">
        <v>1</v>
      </c>
      <c r="H170" s="4">
        <v>1</v>
      </c>
      <c r="I170" s="4">
        <v>2</v>
      </c>
      <c r="J170" s="4">
        <v>2</v>
      </c>
      <c r="K170" s="4">
        <v>1</v>
      </c>
      <c r="L170" s="4">
        <v>1</v>
      </c>
      <c r="M170" s="4">
        <v>1</v>
      </c>
      <c r="N170" s="5"/>
      <c r="O170" s="4">
        <v>1</v>
      </c>
      <c r="P170" s="4">
        <v>1</v>
      </c>
      <c r="Q170" s="4">
        <f>SUM(E170:P170)</f>
        <v>13</v>
      </c>
      <c r="R170" s="4">
        <f>AVERAGE(E170:P170)</f>
        <v>1.1818181818181819</v>
      </c>
    </row>
    <row r="171" spans="2:18" ht="15">
      <c r="B171" s="3"/>
      <c r="D171" s="2" t="s">
        <v>72</v>
      </c>
      <c r="E171" s="4">
        <v>80</v>
      </c>
      <c r="F171" s="4">
        <v>80</v>
      </c>
      <c r="G171" s="4">
        <v>80</v>
      </c>
      <c r="H171" s="4">
        <v>80</v>
      </c>
      <c r="I171" s="4">
        <v>131</v>
      </c>
      <c r="J171" s="4">
        <v>136</v>
      </c>
      <c r="K171" s="4">
        <v>80</v>
      </c>
      <c r="L171" s="4">
        <v>80</v>
      </c>
      <c r="M171" s="4">
        <v>80</v>
      </c>
      <c r="N171" s="4"/>
      <c r="O171" s="4">
        <v>45</v>
      </c>
      <c r="P171" s="4">
        <v>80</v>
      </c>
      <c r="Q171" s="4">
        <f>SUM(E171:P171)</f>
        <v>952</v>
      </c>
      <c r="R171" s="4">
        <f>AVERAGE(E171:P171)</f>
        <v>86.54545454545455</v>
      </c>
    </row>
    <row r="172" spans="2:18" ht="15">
      <c r="B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">
      <c r="A173" s="2" t="s">
        <v>44</v>
      </c>
      <c r="B173" s="3" t="s">
        <v>65</v>
      </c>
      <c r="C173" s="1">
        <v>4016</v>
      </c>
      <c r="D173" s="2" t="s">
        <v>71</v>
      </c>
      <c r="E173" s="4">
        <v>25</v>
      </c>
      <c r="F173" s="4">
        <v>25</v>
      </c>
      <c r="G173" s="4">
        <v>26</v>
      </c>
      <c r="H173" s="4">
        <v>28</v>
      </c>
      <c r="I173" s="4">
        <v>26</v>
      </c>
      <c r="J173" s="4">
        <v>26</v>
      </c>
      <c r="K173" s="4">
        <v>27</v>
      </c>
      <c r="L173" s="4">
        <v>22</v>
      </c>
      <c r="M173" s="4">
        <v>21</v>
      </c>
      <c r="N173" s="4">
        <v>19</v>
      </c>
      <c r="O173" s="4">
        <v>21</v>
      </c>
      <c r="P173" s="4">
        <v>23</v>
      </c>
      <c r="Q173" s="4">
        <f>SUM(E173:P173)</f>
        <v>289</v>
      </c>
      <c r="R173" s="4">
        <f>AVERAGE(E173:P173)</f>
        <v>24.083333333333332</v>
      </c>
    </row>
    <row r="174" spans="2:18" ht="15">
      <c r="B174" s="3"/>
      <c r="D174" s="2" t="s">
        <v>72</v>
      </c>
      <c r="E174" s="4">
        <v>13440</v>
      </c>
      <c r="F174" s="4">
        <v>13440</v>
      </c>
      <c r="G174" s="4">
        <v>13315</v>
      </c>
      <c r="H174" s="4">
        <v>14025</v>
      </c>
      <c r="I174" s="4">
        <v>13258</v>
      </c>
      <c r="J174" s="4">
        <v>18165</v>
      </c>
      <c r="K174" s="4">
        <v>14175</v>
      </c>
      <c r="L174" s="4">
        <v>10185</v>
      </c>
      <c r="M174" s="4">
        <v>8610</v>
      </c>
      <c r="N174" s="4">
        <v>4515</v>
      </c>
      <c r="O174" s="4">
        <v>9450</v>
      </c>
      <c r="P174" s="4">
        <v>10185</v>
      </c>
      <c r="Q174" s="4">
        <f>SUM(E174:P174)</f>
        <v>142763</v>
      </c>
      <c r="R174" s="4">
        <f>AVERAGE(E174:P174)</f>
        <v>11896.916666666666</v>
      </c>
    </row>
    <row r="175" spans="2:18" ht="15">
      <c r="B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">
      <c r="A176" s="2" t="s">
        <v>45</v>
      </c>
      <c r="B176" s="3" t="s">
        <v>65</v>
      </c>
      <c r="C176" s="1">
        <v>4017</v>
      </c>
      <c r="D176" s="2" t="s">
        <v>71</v>
      </c>
      <c r="E176" s="4">
        <v>2</v>
      </c>
      <c r="F176" s="4">
        <v>2</v>
      </c>
      <c r="G176" s="4">
        <v>3</v>
      </c>
      <c r="H176" s="4">
        <v>2</v>
      </c>
      <c r="I176" s="4">
        <v>2</v>
      </c>
      <c r="J176" s="4">
        <v>2</v>
      </c>
      <c r="K176" s="4">
        <v>3</v>
      </c>
      <c r="L176" s="4">
        <v>2</v>
      </c>
      <c r="M176" s="4">
        <v>1</v>
      </c>
      <c r="N176" s="4">
        <v>2</v>
      </c>
      <c r="O176" s="4">
        <v>2</v>
      </c>
      <c r="P176" s="4">
        <v>1</v>
      </c>
      <c r="Q176" s="4">
        <f>SUM(E176:P176)</f>
        <v>24</v>
      </c>
      <c r="R176" s="4">
        <f>AVERAGE(E176:P176)</f>
        <v>2</v>
      </c>
    </row>
    <row r="177" spans="2:18" ht="15">
      <c r="B177" s="3"/>
      <c r="D177" s="2" t="s">
        <v>72</v>
      </c>
      <c r="E177" s="4">
        <v>210</v>
      </c>
      <c r="F177" s="4">
        <v>210</v>
      </c>
      <c r="G177" s="4">
        <v>315</v>
      </c>
      <c r="H177" s="4">
        <v>210</v>
      </c>
      <c r="I177" s="4">
        <v>210</v>
      </c>
      <c r="J177" s="4">
        <v>210</v>
      </c>
      <c r="K177" s="4">
        <v>315</v>
      </c>
      <c r="L177" s="4">
        <v>210</v>
      </c>
      <c r="M177" s="4">
        <v>105</v>
      </c>
      <c r="N177" s="4">
        <v>210</v>
      </c>
      <c r="O177" s="4">
        <v>210</v>
      </c>
      <c r="P177" s="4">
        <v>105</v>
      </c>
      <c r="Q177" s="4">
        <f>SUM(E177:P177)</f>
        <v>2520</v>
      </c>
      <c r="R177" s="4">
        <f>AVERAGE(E177:P177)</f>
        <v>210</v>
      </c>
    </row>
    <row r="178" spans="2:18" ht="15">
      <c r="B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5">
      <c r="A179" s="2" t="s">
        <v>46</v>
      </c>
      <c r="B179" s="3" t="s">
        <v>65</v>
      </c>
      <c r="C179" s="1">
        <v>4018</v>
      </c>
      <c r="D179" s="2" t="s">
        <v>71</v>
      </c>
      <c r="E179" s="4">
        <v>249</v>
      </c>
      <c r="F179" s="4">
        <v>233</v>
      </c>
      <c r="G179" s="4">
        <v>268</v>
      </c>
      <c r="H179" s="4">
        <v>268</v>
      </c>
      <c r="I179" s="4">
        <v>241</v>
      </c>
      <c r="J179" s="4">
        <v>257</v>
      </c>
      <c r="K179" s="4">
        <v>260</v>
      </c>
      <c r="L179" s="4">
        <v>236</v>
      </c>
      <c r="M179" s="4">
        <v>213</v>
      </c>
      <c r="N179" s="4">
        <v>215</v>
      </c>
      <c r="O179" s="4">
        <v>215</v>
      </c>
      <c r="P179" s="4">
        <v>220</v>
      </c>
      <c r="Q179" s="4">
        <f>SUM(E179:P179)</f>
        <v>2875</v>
      </c>
      <c r="R179" s="4">
        <f>AVERAGE(E179:P179)</f>
        <v>239.58333333333334</v>
      </c>
    </row>
    <row r="180" spans="2:18" ht="15">
      <c r="B180" s="3"/>
      <c r="D180" s="2" t="s">
        <v>72</v>
      </c>
      <c r="E180" s="4">
        <v>60308</v>
      </c>
      <c r="F180" s="4">
        <v>55533</v>
      </c>
      <c r="G180" s="4">
        <v>64529</v>
      </c>
      <c r="H180" s="4">
        <v>65125</v>
      </c>
      <c r="I180" s="4">
        <v>58156</v>
      </c>
      <c r="J180" s="4">
        <v>63794</v>
      </c>
      <c r="K180" s="4">
        <v>63422</v>
      </c>
      <c r="L180" s="4">
        <v>57861</v>
      </c>
      <c r="M180" s="4">
        <v>51470</v>
      </c>
      <c r="N180" s="4">
        <v>52031</v>
      </c>
      <c r="O180" s="4">
        <v>53523</v>
      </c>
      <c r="P180" s="4">
        <v>55350</v>
      </c>
      <c r="Q180" s="4">
        <f>SUM(E180:P180)</f>
        <v>701102</v>
      </c>
      <c r="R180" s="4">
        <f>AVERAGE(E180:P180)</f>
        <v>58425.166666666664</v>
      </c>
    </row>
    <row r="181" spans="2:18" ht="15">
      <c r="B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">
      <c r="A182" s="2" t="s">
        <v>47</v>
      </c>
      <c r="B182" s="3" t="s">
        <v>65</v>
      </c>
      <c r="C182" s="1">
        <v>4019</v>
      </c>
      <c r="D182" s="2" t="s">
        <v>71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3</v>
      </c>
      <c r="K182" s="4">
        <v>5</v>
      </c>
      <c r="L182" s="4">
        <v>5</v>
      </c>
      <c r="M182" s="4">
        <v>4</v>
      </c>
      <c r="N182" s="4">
        <v>5</v>
      </c>
      <c r="O182" s="4">
        <v>6</v>
      </c>
      <c r="P182" s="4">
        <v>2</v>
      </c>
      <c r="Q182" s="4">
        <f>SUM(E182:P182)</f>
        <v>35</v>
      </c>
      <c r="R182" s="4">
        <f>AVERAGE(E182:P182)</f>
        <v>2.9166666666666665</v>
      </c>
    </row>
    <row r="183" spans="2:18" ht="15">
      <c r="B183" s="3"/>
      <c r="D183" s="2" t="s">
        <v>72</v>
      </c>
      <c r="E183" s="4">
        <v>167</v>
      </c>
      <c r="F183" s="4">
        <v>167</v>
      </c>
      <c r="G183" s="4">
        <v>167</v>
      </c>
      <c r="H183" s="4">
        <v>167</v>
      </c>
      <c r="I183" s="4">
        <v>167</v>
      </c>
      <c r="J183" s="4">
        <v>451</v>
      </c>
      <c r="K183" s="4">
        <v>807</v>
      </c>
      <c r="L183" s="4">
        <v>835</v>
      </c>
      <c r="M183" s="4">
        <v>668</v>
      </c>
      <c r="N183" s="4">
        <v>835</v>
      </c>
      <c r="O183" s="4">
        <v>624</v>
      </c>
      <c r="P183" s="4">
        <v>334</v>
      </c>
      <c r="Q183" s="4">
        <f>SUM(E183:P183)</f>
        <v>5389</v>
      </c>
      <c r="R183" s="4">
        <f>AVERAGE(E183:P183)</f>
        <v>449.0833333333333</v>
      </c>
    </row>
    <row r="184" spans="2:18" ht="15">
      <c r="B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5">
      <c r="A185" s="2" t="s">
        <v>48</v>
      </c>
      <c r="B185" s="3" t="s">
        <v>65</v>
      </c>
      <c r="C185" s="1">
        <v>4020</v>
      </c>
      <c r="D185" s="2" t="s">
        <v>71</v>
      </c>
      <c r="E185" s="4">
        <v>8</v>
      </c>
      <c r="F185" s="4">
        <v>8</v>
      </c>
      <c r="G185" s="4">
        <v>8</v>
      </c>
      <c r="H185" s="4">
        <v>10</v>
      </c>
      <c r="I185" s="4">
        <v>8</v>
      </c>
      <c r="J185" s="4">
        <v>9</v>
      </c>
      <c r="K185" s="4">
        <v>9</v>
      </c>
      <c r="L185" s="4">
        <v>8</v>
      </c>
      <c r="M185" s="4">
        <v>7</v>
      </c>
      <c r="N185" s="4">
        <v>7</v>
      </c>
      <c r="O185" s="4">
        <v>6</v>
      </c>
      <c r="P185" s="4">
        <v>8</v>
      </c>
      <c r="Q185" s="4">
        <f>SUM(E185:P185)</f>
        <v>96</v>
      </c>
      <c r="R185" s="4">
        <f>AVERAGE(E185:P185)</f>
        <v>8</v>
      </c>
    </row>
    <row r="186" spans="2:18" ht="15">
      <c r="B186" s="3"/>
      <c r="D186" s="2" t="s">
        <v>72</v>
      </c>
      <c r="E186" s="4">
        <v>6030</v>
      </c>
      <c r="F186" s="4">
        <v>6030</v>
      </c>
      <c r="G186" s="4">
        <v>6030</v>
      </c>
      <c r="H186" s="4">
        <v>7638</v>
      </c>
      <c r="I186" s="4">
        <v>6030</v>
      </c>
      <c r="J186" s="4">
        <v>6432</v>
      </c>
      <c r="K186" s="4">
        <v>6834</v>
      </c>
      <c r="L186" s="4">
        <v>6030</v>
      </c>
      <c r="M186" s="4">
        <v>5226</v>
      </c>
      <c r="N186" s="4">
        <v>5628</v>
      </c>
      <c r="O186" s="4">
        <v>4422</v>
      </c>
      <c r="P186" s="4">
        <v>6030</v>
      </c>
      <c r="Q186" s="4">
        <f>SUM(E186:P186)</f>
        <v>72360</v>
      </c>
      <c r="R186" s="4">
        <f>AVERAGE(E186:P186)</f>
        <v>6030</v>
      </c>
    </row>
    <row r="187" spans="2:18" ht="15">
      <c r="B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5">
      <c r="A188" s="2" t="s">
        <v>49</v>
      </c>
      <c r="B188" s="3" t="s">
        <v>65</v>
      </c>
      <c r="C188" s="1">
        <v>4022</v>
      </c>
      <c r="D188" s="2" t="s">
        <v>71</v>
      </c>
      <c r="E188" s="4">
        <v>16</v>
      </c>
      <c r="F188" s="4">
        <v>12</v>
      </c>
      <c r="G188" s="4">
        <v>20</v>
      </c>
      <c r="H188" s="4">
        <v>16</v>
      </c>
      <c r="I188" s="4">
        <v>16</v>
      </c>
      <c r="J188" s="4">
        <v>19</v>
      </c>
      <c r="K188" s="4">
        <v>23</v>
      </c>
      <c r="L188" s="4">
        <v>16</v>
      </c>
      <c r="M188" s="4">
        <v>9</v>
      </c>
      <c r="N188" s="4">
        <v>13</v>
      </c>
      <c r="O188" s="4">
        <v>18</v>
      </c>
      <c r="P188" s="4">
        <v>17</v>
      </c>
      <c r="Q188" s="4">
        <f>SUM(E188:P188)</f>
        <v>195</v>
      </c>
      <c r="R188" s="4">
        <f>AVERAGE(E188:P188)</f>
        <v>16.25</v>
      </c>
    </row>
    <row r="189" spans="2:18" ht="15">
      <c r="B189" s="3"/>
      <c r="D189" s="2" t="s">
        <v>72</v>
      </c>
      <c r="E189" s="4">
        <v>3432</v>
      </c>
      <c r="F189" s="4">
        <v>2310</v>
      </c>
      <c r="G189" s="4">
        <v>4554</v>
      </c>
      <c r="H189" s="4">
        <v>3432</v>
      </c>
      <c r="I189" s="4">
        <v>3432</v>
      </c>
      <c r="J189" s="4">
        <v>3674</v>
      </c>
      <c r="K189" s="4">
        <v>5148</v>
      </c>
      <c r="L189" s="4">
        <v>3432</v>
      </c>
      <c r="M189" s="4">
        <v>1716</v>
      </c>
      <c r="N189" s="4">
        <v>3190</v>
      </c>
      <c r="O189" s="4">
        <v>3300</v>
      </c>
      <c r="P189" s="4">
        <v>3300</v>
      </c>
      <c r="Q189" s="4">
        <f>SUM(E189:P189)</f>
        <v>40920</v>
      </c>
      <c r="R189" s="4">
        <f>AVERAGE(E189:P189)</f>
        <v>3410</v>
      </c>
    </row>
    <row r="190" spans="2:18" ht="15">
      <c r="B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5">
      <c r="A191" s="2" t="s">
        <v>50</v>
      </c>
      <c r="B191" s="3" t="s">
        <v>65</v>
      </c>
      <c r="C191" s="1">
        <v>4024</v>
      </c>
      <c r="D191" s="2" t="s">
        <v>71</v>
      </c>
      <c r="E191" s="4">
        <v>4</v>
      </c>
      <c r="F191" s="4">
        <v>3</v>
      </c>
      <c r="G191" s="4">
        <v>5</v>
      </c>
      <c r="H191" s="4">
        <v>4</v>
      </c>
      <c r="I191" s="4">
        <v>4</v>
      </c>
      <c r="J191" s="4">
        <v>4</v>
      </c>
      <c r="K191" s="4">
        <v>6</v>
      </c>
      <c r="L191" s="4">
        <v>4</v>
      </c>
      <c r="M191" s="4">
        <v>2</v>
      </c>
      <c r="N191" s="4">
        <v>4</v>
      </c>
      <c r="O191" s="4">
        <v>4</v>
      </c>
      <c r="P191" s="4">
        <v>4</v>
      </c>
      <c r="Q191" s="4">
        <f>SUM(E191:P191)</f>
        <v>48</v>
      </c>
      <c r="R191" s="4">
        <f>AVERAGE(E191:P191)</f>
        <v>4</v>
      </c>
    </row>
    <row r="192" spans="2:18" ht="15">
      <c r="B192" s="3"/>
      <c r="D192" s="2" t="s">
        <v>72</v>
      </c>
      <c r="E192" s="4">
        <v>400</v>
      </c>
      <c r="F192" s="4">
        <v>350</v>
      </c>
      <c r="G192" s="4">
        <v>450</v>
      </c>
      <c r="H192" s="4">
        <v>400</v>
      </c>
      <c r="I192" s="4">
        <v>400</v>
      </c>
      <c r="J192" s="4">
        <v>400</v>
      </c>
      <c r="K192" s="4">
        <v>700</v>
      </c>
      <c r="L192" s="4">
        <v>400</v>
      </c>
      <c r="M192" s="4">
        <v>100</v>
      </c>
      <c r="N192" s="4">
        <v>400</v>
      </c>
      <c r="O192" s="4">
        <v>400</v>
      </c>
      <c r="P192" s="4">
        <v>400</v>
      </c>
      <c r="Q192" s="4">
        <f>SUM(E192:P192)</f>
        <v>4800</v>
      </c>
      <c r="R192" s="4">
        <f>AVERAGE(E192:P192)</f>
        <v>400</v>
      </c>
    </row>
    <row r="193" spans="2:18" ht="15">
      <c r="B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">
      <c r="A194" s="2" t="s">
        <v>51</v>
      </c>
      <c r="B194" s="3" t="s">
        <v>65</v>
      </c>
      <c r="C194" s="1">
        <v>4026</v>
      </c>
      <c r="D194" s="2" t="s">
        <v>71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2</v>
      </c>
      <c r="L194" s="4">
        <v>1</v>
      </c>
      <c r="M194" s="5"/>
      <c r="N194" s="4">
        <v>1</v>
      </c>
      <c r="O194" s="4">
        <v>1</v>
      </c>
      <c r="P194" s="4">
        <v>1</v>
      </c>
      <c r="Q194" s="4">
        <f>SUM(E194:P194)</f>
        <v>12</v>
      </c>
      <c r="R194" s="4">
        <f>AVERAGE(E194:P194)</f>
        <v>1.0909090909090908</v>
      </c>
    </row>
    <row r="195" spans="2:18" ht="15">
      <c r="B195" s="3"/>
      <c r="D195" s="2" t="s">
        <v>72</v>
      </c>
      <c r="E195" s="4">
        <v>535</v>
      </c>
      <c r="F195" s="4">
        <v>535</v>
      </c>
      <c r="G195" s="4">
        <v>535</v>
      </c>
      <c r="H195" s="4">
        <v>535</v>
      </c>
      <c r="I195" s="4">
        <v>535</v>
      </c>
      <c r="J195" s="4">
        <v>535</v>
      </c>
      <c r="K195" s="4">
        <v>1070</v>
      </c>
      <c r="L195" s="4">
        <v>535</v>
      </c>
      <c r="M195" s="4"/>
      <c r="N195" s="4">
        <v>535</v>
      </c>
      <c r="O195" s="4">
        <v>535</v>
      </c>
      <c r="P195" s="4">
        <v>535</v>
      </c>
      <c r="Q195" s="4">
        <f>SUM(E195:P195)</f>
        <v>6420</v>
      </c>
      <c r="R195" s="4">
        <f>AVERAGE(E195:P195)</f>
        <v>583.6363636363636</v>
      </c>
    </row>
    <row r="196" spans="2:18" ht="15">
      <c r="B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5">
      <c r="A197" s="2" t="s">
        <v>52</v>
      </c>
      <c r="B197" s="3" t="s">
        <v>65</v>
      </c>
      <c r="C197" s="1">
        <v>4029</v>
      </c>
      <c r="D197" s="2" t="s">
        <v>71</v>
      </c>
      <c r="E197" s="4">
        <v>1</v>
      </c>
      <c r="F197" s="4">
        <v>1</v>
      </c>
      <c r="G197" s="4">
        <v>1</v>
      </c>
      <c r="H197" s="4">
        <v>2</v>
      </c>
      <c r="I197" s="4">
        <v>1</v>
      </c>
      <c r="J197" s="4">
        <v>1</v>
      </c>
      <c r="K197" s="4">
        <v>1</v>
      </c>
      <c r="L197" s="5"/>
      <c r="M197" s="5"/>
      <c r="N197" s="5"/>
      <c r="O197" s="5"/>
      <c r="P197" s="5"/>
      <c r="Q197" s="4">
        <f>SUM(E197:P197)</f>
        <v>8</v>
      </c>
      <c r="R197" s="4">
        <f>AVERAGE(E197:P197)</f>
        <v>1.1428571428571428</v>
      </c>
    </row>
    <row r="198" spans="2:18" ht="15">
      <c r="B198" s="3"/>
      <c r="D198" s="2" t="s">
        <v>72</v>
      </c>
      <c r="E198" s="4">
        <v>29</v>
      </c>
      <c r="F198" s="4">
        <v>29</v>
      </c>
      <c r="G198" s="4">
        <v>29</v>
      </c>
      <c r="H198" s="4">
        <v>58</v>
      </c>
      <c r="I198" s="4">
        <v>29</v>
      </c>
      <c r="J198" s="4">
        <v>29</v>
      </c>
      <c r="K198" s="4">
        <v>29</v>
      </c>
      <c r="L198" s="4"/>
      <c r="M198" s="4"/>
      <c r="N198" s="4"/>
      <c r="O198" s="4"/>
      <c r="P198" s="4"/>
      <c r="Q198" s="4">
        <f>SUM(E198:P198)</f>
        <v>232</v>
      </c>
      <c r="R198" s="4">
        <f>AVERAGE(E198:P198)</f>
        <v>33.142857142857146</v>
      </c>
    </row>
    <row r="199" spans="2:18" ht="15">
      <c r="B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5">
      <c r="A200" s="2" t="s">
        <v>53</v>
      </c>
      <c r="B200" s="3" t="s">
        <v>65</v>
      </c>
      <c r="C200" s="1">
        <v>4030</v>
      </c>
      <c r="D200" s="2" t="s">
        <v>71</v>
      </c>
      <c r="E200" s="4">
        <v>2</v>
      </c>
      <c r="F200" s="5"/>
      <c r="G200" s="4">
        <v>4</v>
      </c>
      <c r="H200" s="4">
        <v>2</v>
      </c>
      <c r="I200" s="4">
        <v>2</v>
      </c>
      <c r="J200" s="4">
        <v>2</v>
      </c>
      <c r="K200" s="4">
        <v>2</v>
      </c>
      <c r="L200" s="4">
        <v>2</v>
      </c>
      <c r="M200" s="4">
        <v>2</v>
      </c>
      <c r="N200" s="4">
        <v>2</v>
      </c>
      <c r="O200" s="4">
        <v>2</v>
      </c>
      <c r="P200" s="4">
        <v>2</v>
      </c>
      <c r="Q200" s="4">
        <f>SUM(E200:P200)</f>
        <v>24</v>
      </c>
      <c r="R200" s="4">
        <f>AVERAGE(E200:P200)</f>
        <v>2.1818181818181817</v>
      </c>
    </row>
    <row r="201" spans="2:18" ht="15">
      <c r="B201" s="3"/>
      <c r="D201" s="2" t="s">
        <v>72</v>
      </c>
      <c r="E201" s="4">
        <v>89462</v>
      </c>
      <c r="F201" s="5"/>
      <c r="G201" s="4">
        <v>178924</v>
      </c>
      <c r="H201" s="4">
        <v>89462</v>
      </c>
      <c r="I201" s="4">
        <v>89462</v>
      </c>
      <c r="J201" s="4">
        <v>89462</v>
      </c>
      <c r="K201" s="4">
        <v>89462</v>
      </c>
      <c r="L201" s="4">
        <v>89462</v>
      </c>
      <c r="M201" s="4">
        <v>89462</v>
      </c>
      <c r="N201" s="4">
        <v>89462</v>
      </c>
      <c r="O201" s="4">
        <v>89462</v>
      </c>
      <c r="P201" s="4">
        <v>89462</v>
      </c>
      <c r="Q201" s="4">
        <f>SUM(E201:P201)</f>
        <v>1073544</v>
      </c>
      <c r="R201" s="4">
        <f>AVERAGE(E201:P201)</f>
        <v>97594.90909090909</v>
      </c>
    </row>
    <row r="202" spans="2:18" ht="15">
      <c r="B202" s="3"/>
      <c r="E202" s="4"/>
      <c r="F202" s="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">
      <c r="A203" s="2" t="s">
        <v>54</v>
      </c>
      <c r="B203" s="3" t="s">
        <v>65</v>
      </c>
      <c r="C203" s="1">
        <v>4031</v>
      </c>
      <c r="D203" s="2" t="s">
        <v>71</v>
      </c>
      <c r="E203" s="4">
        <v>3</v>
      </c>
      <c r="F203" s="4">
        <v>1</v>
      </c>
      <c r="G203" s="4">
        <v>5</v>
      </c>
      <c r="H203" s="4">
        <v>3</v>
      </c>
      <c r="I203" s="4">
        <v>3</v>
      </c>
      <c r="J203" s="4">
        <v>3</v>
      </c>
      <c r="K203" s="4">
        <v>3</v>
      </c>
      <c r="L203" s="4">
        <v>3</v>
      </c>
      <c r="M203" s="4">
        <v>3</v>
      </c>
      <c r="N203" s="4">
        <v>3</v>
      </c>
      <c r="O203" s="4">
        <v>3</v>
      </c>
      <c r="P203" s="4">
        <v>3</v>
      </c>
      <c r="Q203" s="4">
        <f>SUM(E203:P203)</f>
        <v>36</v>
      </c>
      <c r="R203" s="4">
        <f>AVERAGE(E203:P203)</f>
        <v>3</v>
      </c>
    </row>
    <row r="204" spans="2:18" ht="15">
      <c r="B204" s="3"/>
      <c r="D204" s="2" t="s">
        <v>72</v>
      </c>
      <c r="E204" s="4">
        <v>10620</v>
      </c>
      <c r="F204" s="4">
        <v>660</v>
      </c>
      <c r="G204" s="4">
        <v>20580</v>
      </c>
      <c r="H204" s="4">
        <v>10620</v>
      </c>
      <c r="I204" s="4">
        <v>10620</v>
      </c>
      <c r="J204" s="4">
        <v>10620</v>
      </c>
      <c r="K204" s="4">
        <v>10620</v>
      </c>
      <c r="L204" s="4">
        <v>10620</v>
      </c>
      <c r="M204" s="4">
        <v>10620</v>
      </c>
      <c r="N204" s="4">
        <v>10620</v>
      </c>
      <c r="O204" s="4">
        <v>10620</v>
      </c>
      <c r="P204" s="4">
        <v>10620</v>
      </c>
      <c r="Q204" s="4">
        <f>SUM(E204:P204)</f>
        <v>127440</v>
      </c>
      <c r="R204" s="4">
        <f>AVERAGE(E204:P204)</f>
        <v>10620</v>
      </c>
    </row>
    <row r="205" spans="2:18" ht="15">
      <c r="B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5">
      <c r="A206" s="2" t="s">
        <v>55</v>
      </c>
      <c r="B206" s="3" t="s">
        <v>65</v>
      </c>
      <c r="C206" s="1">
        <v>4032</v>
      </c>
      <c r="D206" s="2" t="s">
        <v>71</v>
      </c>
      <c r="E206" s="4">
        <v>2</v>
      </c>
      <c r="F206" s="5"/>
      <c r="G206" s="4">
        <v>4</v>
      </c>
      <c r="H206" s="4">
        <v>2</v>
      </c>
      <c r="I206" s="4">
        <v>2</v>
      </c>
      <c r="J206" s="4">
        <v>2</v>
      </c>
      <c r="K206" s="4">
        <v>2</v>
      </c>
      <c r="L206" s="4">
        <v>2</v>
      </c>
      <c r="M206" s="4">
        <v>2</v>
      </c>
      <c r="N206" s="4">
        <v>2</v>
      </c>
      <c r="O206" s="4">
        <v>2</v>
      </c>
      <c r="P206" s="4">
        <v>2</v>
      </c>
      <c r="Q206" s="4">
        <f>SUM(E206:P206)</f>
        <v>24</v>
      </c>
      <c r="R206" s="4">
        <f>AVERAGE(E206:P206)</f>
        <v>2.1818181818181817</v>
      </c>
    </row>
    <row r="207" spans="2:18" ht="15">
      <c r="B207" s="3"/>
      <c r="D207" s="2" t="s">
        <v>72</v>
      </c>
      <c r="E207" s="4">
        <v>15984</v>
      </c>
      <c r="F207" s="5"/>
      <c r="G207" s="4">
        <v>31968</v>
      </c>
      <c r="H207" s="4">
        <v>15984</v>
      </c>
      <c r="I207" s="4">
        <v>15984</v>
      </c>
      <c r="J207" s="4">
        <v>15984</v>
      </c>
      <c r="K207" s="4">
        <v>15984</v>
      </c>
      <c r="L207" s="4">
        <v>15984</v>
      </c>
      <c r="M207" s="4">
        <v>15984</v>
      </c>
      <c r="N207" s="4">
        <v>15984</v>
      </c>
      <c r="O207" s="4">
        <v>15984</v>
      </c>
      <c r="P207" s="4">
        <v>15984</v>
      </c>
      <c r="Q207" s="4">
        <f>SUM(E207:P207)</f>
        <v>191808</v>
      </c>
      <c r="R207" s="4">
        <f>AVERAGE(E207:P207)</f>
        <v>17437.090909090908</v>
      </c>
    </row>
    <row r="208" spans="2:18" ht="15">
      <c r="B208" s="3"/>
      <c r="E208" s="4"/>
      <c r="F208" s="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5">
      <c r="A209" s="2" t="s">
        <v>56</v>
      </c>
      <c r="B209" s="3" t="s">
        <v>65</v>
      </c>
      <c r="C209" s="1">
        <v>4033</v>
      </c>
      <c r="D209" s="2" t="s">
        <v>71</v>
      </c>
      <c r="E209" s="4">
        <v>2</v>
      </c>
      <c r="F209" s="5"/>
      <c r="G209" s="4">
        <v>4</v>
      </c>
      <c r="H209" s="4">
        <v>2</v>
      </c>
      <c r="I209" s="4">
        <v>2</v>
      </c>
      <c r="J209" s="4">
        <v>2</v>
      </c>
      <c r="K209" s="4">
        <v>2</v>
      </c>
      <c r="L209" s="4">
        <v>2</v>
      </c>
      <c r="M209" s="4">
        <v>2</v>
      </c>
      <c r="N209" s="4">
        <v>2</v>
      </c>
      <c r="O209" s="4">
        <v>2</v>
      </c>
      <c r="P209" s="4">
        <v>2</v>
      </c>
      <c r="Q209" s="4">
        <f>SUM(E209:P209)</f>
        <v>24</v>
      </c>
      <c r="R209" s="4">
        <f>AVERAGE(E209:P209)</f>
        <v>2.1818181818181817</v>
      </c>
    </row>
    <row r="210" spans="2:18" ht="15">
      <c r="B210" s="3"/>
      <c r="D210" s="2" t="s">
        <v>72</v>
      </c>
      <c r="E210" s="4">
        <v>3591</v>
      </c>
      <c r="F210" s="5"/>
      <c r="G210" s="4">
        <v>7182</v>
      </c>
      <c r="H210" s="4">
        <v>3591</v>
      </c>
      <c r="I210" s="4">
        <v>3591</v>
      </c>
      <c r="J210" s="4">
        <v>3591</v>
      </c>
      <c r="K210" s="4">
        <v>3591</v>
      </c>
      <c r="L210" s="4">
        <v>3591</v>
      </c>
      <c r="M210" s="4">
        <v>3591</v>
      </c>
      <c r="N210" s="4">
        <v>3591</v>
      </c>
      <c r="O210" s="4">
        <v>3591</v>
      </c>
      <c r="P210" s="4">
        <v>3591</v>
      </c>
      <c r="Q210" s="4">
        <f>SUM(E210:P210)</f>
        <v>43092</v>
      </c>
      <c r="R210" s="4">
        <f>AVERAGE(E210:P210)</f>
        <v>3917.4545454545455</v>
      </c>
    </row>
    <row r="211" spans="2:18" ht="15">
      <c r="B211" s="3"/>
      <c r="E211" s="4"/>
      <c r="F211" s="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5">
      <c r="A212" s="2" t="s">
        <v>57</v>
      </c>
      <c r="B212" s="3" t="s">
        <v>65</v>
      </c>
      <c r="C212" s="1">
        <v>4037</v>
      </c>
      <c r="D212" s="2" t="s">
        <v>71</v>
      </c>
      <c r="E212" s="4">
        <v>1</v>
      </c>
      <c r="F212" s="5"/>
      <c r="G212" s="4">
        <v>2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f>SUM(E212:P212)</f>
        <v>12</v>
      </c>
      <c r="R212" s="4">
        <f>AVERAGE(E212:P212)</f>
        <v>1.0909090909090908</v>
      </c>
    </row>
    <row r="213" spans="2:18" ht="15">
      <c r="B213" s="3"/>
      <c r="D213" s="2" t="s">
        <v>72</v>
      </c>
      <c r="E213" s="4">
        <v>668</v>
      </c>
      <c r="F213" s="5"/>
      <c r="G213" s="4">
        <v>1336</v>
      </c>
      <c r="H213" s="4">
        <v>668</v>
      </c>
      <c r="I213" s="4">
        <v>668</v>
      </c>
      <c r="J213" s="4">
        <v>668</v>
      </c>
      <c r="K213" s="4">
        <v>668</v>
      </c>
      <c r="L213" s="4">
        <v>668</v>
      </c>
      <c r="M213" s="4">
        <v>668</v>
      </c>
      <c r="N213" s="4">
        <v>668</v>
      </c>
      <c r="O213" s="4">
        <v>668</v>
      </c>
      <c r="P213" s="4">
        <v>668</v>
      </c>
      <c r="Q213" s="4">
        <f>SUM(E213:P213)</f>
        <v>8016</v>
      </c>
      <c r="R213" s="4">
        <f>AVERAGE(E213:P213)</f>
        <v>728.7272727272727</v>
      </c>
    </row>
    <row r="214" spans="2:18" ht="15">
      <c r="B214" s="3"/>
      <c r="E214" s="4"/>
      <c r="F214" s="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5">
      <c r="A215" s="2" t="s">
        <v>58</v>
      </c>
      <c r="B215" s="3" t="s">
        <v>65</v>
      </c>
      <c r="C215" s="1">
        <v>4042</v>
      </c>
      <c r="D215" s="2" t="s">
        <v>71</v>
      </c>
      <c r="E215" s="4">
        <v>11</v>
      </c>
      <c r="F215" s="4">
        <v>11</v>
      </c>
      <c r="G215" s="4">
        <v>11</v>
      </c>
      <c r="H215" s="4">
        <v>14</v>
      </c>
      <c r="I215" s="4">
        <v>11</v>
      </c>
      <c r="J215" s="4">
        <v>11</v>
      </c>
      <c r="K215" s="4">
        <v>14</v>
      </c>
      <c r="L215" s="4">
        <v>8</v>
      </c>
      <c r="M215" s="4">
        <v>5</v>
      </c>
      <c r="N215" s="4">
        <v>8</v>
      </c>
      <c r="O215" s="4">
        <v>5</v>
      </c>
      <c r="P215" s="4">
        <v>8</v>
      </c>
      <c r="Q215" s="4">
        <f>SUM(E215:P215)</f>
        <v>117</v>
      </c>
      <c r="R215" s="4">
        <f>AVERAGE(E215:P215)</f>
        <v>9.75</v>
      </c>
    </row>
    <row r="216" spans="2:18" ht="15">
      <c r="B216" s="3"/>
      <c r="D216" s="2" t="s">
        <v>72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f>SUM(E216:P216)</f>
        <v>0</v>
      </c>
      <c r="R216" s="4">
        <f>AVERAGE(E216:P216)</f>
        <v>0</v>
      </c>
    </row>
    <row r="217" spans="2:18" ht="15">
      <c r="B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5">
      <c r="A218" s="2" t="s">
        <v>59</v>
      </c>
      <c r="B218" s="3" t="s">
        <v>65</v>
      </c>
      <c r="C218" s="1">
        <v>4045</v>
      </c>
      <c r="D218" s="2" t="s">
        <v>71</v>
      </c>
      <c r="E218" s="4">
        <v>11</v>
      </c>
      <c r="F218" s="4">
        <v>11</v>
      </c>
      <c r="G218" s="4">
        <v>11</v>
      </c>
      <c r="H218" s="4">
        <v>13</v>
      </c>
      <c r="I218" s="4">
        <v>11</v>
      </c>
      <c r="J218" s="4">
        <v>12</v>
      </c>
      <c r="K218" s="4">
        <v>15</v>
      </c>
      <c r="L218" s="4">
        <v>10</v>
      </c>
      <c r="M218" s="4">
        <v>6</v>
      </c>
      <c r="N218" s="4">
        <v>9</v>
      </c>
      <c r="O218" s="4">
        <v>8</v>
      </c>
      <c r="P218" s="4">
        <v>9</v>
      </c>
      <c r="Q218" s="4">
        <f>SUM(E218:P218)</f>
        <v>126</v>
      </c>
      <c r="R218" s="4">
        <f>AVERAGE(E218:P218)</f>
        <v>10.5</v>
      </c>
    </row>
    <row r="219" spans="2:18" ht="15">
      <c r="B219" s="3"/>
      <c r="D219" s="2" t="s">
        <v>72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f>SUM(E219:P219)</f>
        <v>0</v>
      </c>
      <c r="R219" s="4">
        <f>AVERAGE(E219:P219)</f>
        <v>0</v>
      </c>
    </row>
    <row r="220" spans="2:18" ht="15">
      <c r="B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5">
      <c r="A221" s="2" t="s">
        <v>60</v>
      </c>
      <c r="B221" s="3" t="s">
        <v>65</v>
      </c>
      <c r="C221" s="1">
        <v>4046</v>
      </c>
      <c r="D221" s="2" t="s">
        <v>71</v>
      </c>
      <c r="E221" s="4">
        <v>1</v>
      </c>
      <c r="F221" s="4">
        <v>1</v>
      </c>
      <c r="G221" s="4">
        <v>1</v>
      </c>
      <c r="H221" s="4">
        <v>2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5"/>
      <c r="P221" s="4">
        <v>1</v>
      </c>
      <c r="Q221" s="4">
        <f>SUM(E221:P221)</f>
        <v>12</v>
      </c>
      <c r="R221" s="4">
        <f>AVERAGE(E221:P221)</f>
        <v>1.0909090909090908</v>
      </c>
    </row>
    <row r="222" spans="2:18" ht="15">
      <c r="B222" s="3"/>
      <c r="D222" s="2" t="s">
        <v>72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/>
      <c r="P222" s="4">
        <v>0</v>
      </c>
      <c r="Q222" s="4">
        <f>SUM(E222:P222)</f>
        <v>0</v>
      </c>
      <c r="R222" s="4">
        <f>AVERAGE(E222:P222)</f>
        <v>0</v>
      </c>
    </row>
    <row r="223" spans="2:18" ht="15">
      <c r="B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">
      <c r="A224" s="2" t="s">
        <v>61</v>
      </c>
      <c r="B224" s="3" t="s">
        <v>65</v>
      </c>
      <c r="C224" s="1">
        <v>4047</v>
      </c>
      <c r="D224" s="2" t="s">
        <v>71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2</v>
      </c>
      <c r="L224" s="4">
        <v>1</v>
      </c>
      <c r="M224" s="5"/>
      <c r="N224" s="4">
        <v>1</v>
      </c>
      <c r="O224" s="4">
        <v>1</v>
      </c>
      <c r="P224" s="4">
        <v>1</v>
      </c>
      <c r="Q224" s="4">
        <f>SUM(E224:P224)</f>
        <v>12</v>
      </c>
      <c r="R224" s="4">
        <f>AVERAGE(E224:P224)</f>
        <v>1.0909090909090908</v>
      </c>
    </row>
    <row r="225" spans="2:18" ht="15">
      <c r="B225" s="3"/>
      <c r="D225" s="2" t="s">
        <v>72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/>
      <c r="N225" s="4">
        <v>0</v>
      </c>
      <c r="O225" s="4">
        <v>0</v>
      </c>
      <c r="P225" s="4">
        <v>0</v>
      </c>
      <c r="Q225" s="4">
        <f>SUM(E225:P225)</f>
        <v>0</v>
      </c>
      <c r="R225" s="4">
        <f>AVERAGE(E225:P225)</f>
        <v>0</v>
      </c>
    </row>
    <row r="226" spans="2:18" ht="15.75">
      <c r="B226" s="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.75">
      <c r="A227" s="6" t="s">
        <v>62</v>
      </c>
      <c r="B227" s="3"/>
      <c r="D227" s="6" t="s">
        <v>71</v>
      </c>
      <c r="E227" s="8">
        <v>4232</v>
      </c>
      <c r="F227" s="8">
        <v>3964</v>
      </c>
      <c r="G227" s="8">
        <v>4644</v>
      </c>
      <c r="H227" s="8">
        <v>4554</v>
      </c>
      <c r="I227" s="8">
        <v>4221</v>
      </c>
      <c r="J227" s="8">
        <v>4514</v>
      </c>
      <c r="K227" s="8">
        <v>4602</v>
      </c>
      <c r="L227" s="8">
        <v>4323</v>
      </c>
      <c r="M227" s="8">
        <v>3979</v>
      </c>
      <c r="N227" s="8">
        <v>4073</v>
      </c>
      <c r="O227" s="8">
        <v>3955</v>
      </c>
      <c r="P227" s="8">
        <v>4061</v>
      </c>
      <c r="Q227" s="8">
        <f>SUM(E227:P227)</f>
        <v>51122</v>
      </c>
      <c r="R227" s="8">
        <f>AVERAGE(E227:P227)</f>
        <v>4260.166666666667</v>
      </c>
    </row>
    <row r="228" spans="2:18" ht="15.75">
      <c r="B228" s="3"/>
      <c r="D228" s="6" t="s">
        <v>72</v>
      </c>
      <c r="E228" s="8">
        <v>741775</v>
      </c>
      <c r="F228" s="8">
        <v>558726</v>
      </c>
      <c r="G228" s="8">
        <v>948179</v>
      </c>
      <c r="H228" s="8">
        <v>802860</v>
      </c>
      <c r="I228" s="8">
        <v>745586</v>
      </c>
      <c r="J228" s="8">
        <v>797576</v>
      </c>
      <c r="K228" s="8">
        <v>833956</v>
      </c>
      <c r="L228" s="8">
        <v>743550</v>
      </c>
      <c r="M228" s="8">
        <v>652200</v>
      </c>
      <c r="N228" s="8">
        <v>692499</v>
      </c>
      <c r="O228" s="8">
        <v>685069</v>
      </c>
      <c r="P228" s="8">
        <v>716991</v>
      </c>
      <c r="Q228" s="8">
        <f>SUM(E228:P228)</f>
        <v>8918967</v>
      </c>
      <c r="R228" s="8">
        <f>AVERAGE(E228:P228)</f>
        <v>743247.25</v>
      </c>
    </row>
    <row r="229" spans="2:18" ht="15.75">
      <c r="B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8"/>
      <c r="R229" s="8"/>
    </row>
    <row r="230" spans="1:18" ht="15.75">
      <c r="A230" s="6" t="s">
        <v>63</v>
      </c>
      <c r="B230" s="7"/>
      <c r="D230" s="6" t="s">
        <v>71</v>
      </c>
      <c r="E230" s="8">
        <f>$E$53+$E$77+$E$121+$E$227</f>
        <v>109719</v>
      </c>
      <c r="F230" s="8">
        <f>$F$53+$F$77+$F$121+$F$227</f>
        <v>104652</v>
      </c>
      <c r="G230" s="8">
        <f>$G$53+$G$77+$G$121+$G$227</f>
        <v>120189</v>
      </c>
      <c r="H230" s="8">
        <f>$H$53+$H$77+$H$121+$H$227</f>
        <v>116225</v>
      </c>
      <c r="I230" s="8">
        <f>$I$53+$I$77+$I$121+$I$227</f>
        <v>111630</v>
      </c>
      <c r="J230" s="8">
        <f>$J$53+$J$77+$J$121+$J$227</f>
        <v>119996</v>
      </c>
      <c r="K230" s="8">
        <f>$K$53+$K$77+$K$121+$K$227</f>
        <v>119167</v>
      </c>
      <c r="L230" s="8">
        <f>$L$53+$L$77+$L$121+$L$227</f>
        <v>114901</v>
      </c>
      <c r="M230" s="8">
        <f>$M$53+$M$77+$M$121+$M$227</f>
        <v>109865</v>
      </c>
      <c r="N230" s="8">
        <f>$N$53+$N$77+$N$121+$N$227</f>
        <v>108346</v>
      </c>
      <c r="O230" s="8">
        <f>$O$53+$O$77+$O$121+$O$227</f>
        <v>107170</v>
      </c>
      <c r="P230" s="8">
        <f>$P$53+$P$77+$P$121+$P$227</f>
        <v>106432</v>
      </c>
      <c r="Q230" s="8">
        <f>SUM(E230:P230)</f>
        <v>1348292</v>
      </c>
      <c r="R230" s="8">
        <f>AVERAGE(E230:P230)</f>
        <v>112357.66666666667</v>
      </c>
    </row>
    <row r="231" spans="2:18" ht="15.75">
      <c r="B231" s="3"/>
      <c r="D231" s="6" t="s">
        <v>85</v>
      </c>
      <c r="E231" s="8">
        <f>$E$54+$E$78+$E$122+$E$228</f>
        <v>151574398</v>
      </c>
      <c r="F231" s="8">
        <f>$F$54+$F$78+$F$122+$F$228</f>
        <v>122512865</v>
      </c>
      <c r="G231" s="8">
        <f>$G$54+$G$78+$G$122+$G$228</f>
        <v>132554230</v>
      </c>
      <c r="H231" s="8">
        <f>$H$54+$H$78+$H$122+$H$228</f>
        <v>133531952</v>
      </c>
      <c r="I231" s="8">
        <f>$I$54+$I$78+$I$122+$I$228</f>
        <v>111331408</v>
      </c>
      <c r="J231" s="8">
        <f>$J$54+$J$78+$J$122+$J$228</f>
        <v>122085301</v>
      </c>
      <c r="K231" s="8">
        <f>$K$54+$K$78+$K$122+$K$228</f>
        <v>136147672</v>
      </c>
      <c r="L231" s="8">
        <f>$L$54+$L$78+$L$122+$L$228</f>
        <v>137705239</v>
      </c>
      <c r="M231" s="8">
        <f>$M$54+$M$78+$M$122+$M$228</f>
        <v>132439358</v>
      </c>
      <c r="N231" s="8">
        <f>$N$54+$N$78+$N$122+$N$228</f>
        <v>125931248</v>
      </c>
      <c r="O231" s="8">
        <f>$O$54+$O$78+$O$122+$O$228</f>
        <v>115034855</v>
      </c>
      <c r="P231" s="8">
        <f>$P$54+$P$78+$P$122+$P$228</f>
        <v>126158911</v>
      </c>
      <c r="Q231" s="8">
        <f>SUM(E231:P231)</f>
        <v>1547007437</v>
      </c>
      <c r="R231" s="8">
        <f>AVERAGE(E231:P231)</f>
        <v>128917286.41666667</v>
      </c>
    </row>
    <row r="232" spans="2:16" ht="15">
      <c r="B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5">
      <c r="B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5:16" ht="1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5">
      <c r="A235" s="2" t="s">
        <v>108</v>
      </c>
      <c r="B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5:16" ht="1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5:16" ht="1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5:16" ht="1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5:16" ht="1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5:16" ht="1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5:16" ht="1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5:16" ht="1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5:16" ht="1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5:16" ht="1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5:16" ht="1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5:16" ht="1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5:16" ht="1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5:16" ht="1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5:16" ht="1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5:16" ht="1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5:16" ht="1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5:16" ht="1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5:16" ht="1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5:16" ht="1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5:16" ht="1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5:16" ht="1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5:16" ht="1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5:16" ht="1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5:16" ht="1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5:16" ht="1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5:16" ht="1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5:16" ht="1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5:16" ht="1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5:16" ht="1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5:16" ht="1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5:16" ht="1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5:16" ht="1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5:16" ht="1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5:16" ht="1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5:16" ht="1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5:16" ht="1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5:16" ht="1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5:16" ht="1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5:16" ht="1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5:16" ht="1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5:16" ht="1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5:16" ht="1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5:16" ht="1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5:16" ht="1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5:16" ht="1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5:16" ht="1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5:16" ht="1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5:16" ht="1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5:16" ht="1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5:16" ht="1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</sheetData>
  <printOptions/>
  <pageMargins left="0.5" right="0.5" top="0.5" bottom="0.5" header="0" footer="0"/>
  <pageSetup horizontalDpi="300" verticalDpi="300" orientation="landscape" scale="48" r:id="rId1"/>
  <rowBreaks count="3" manualBreakCount="3">
    <brk id="56" max="255" man="1"/>
    <brk id="122" max="255" man="1"/>
    <brk id="1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showOutlineSymbols="0" zoomScale="87" zoomScaleNormal="87" workbookViewId="0" topLeftCell="A1">
      <selection activeCell="A45" sqref="A45"/>
    </sheetView>
  </sheetViews>
  <sheetFormatPr defaultColWidth="8.88671875" defaultRowHeight="15"/>
  <cols>
    <col min="1" max="1" width="37.6640625" style="1" customWidth="1"/>
    <col min="2" max="2" width="7.10546875" style="1" bestFit="1" customWidth="1"/>
    <col min="3" max="14" width="12.6640625" style="1" customWidth="1"/>
    <col min="15" max="15" width="13.6640625" style="1" customWidth="1"/>
    <col min="16" max="16" width="12.6640625" style="1" customWidth="1"/>
    <col min="17" max="16384" width="9.6640625" style="1" customWidth="1"/>
  </cols>
  <sheetData>
    <row r="1" spans="1:17" ht="15">
      <c r="A1" s="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>
      <c r="A2" s="10"/>
      <c r="Q2" s="10"/>
    </row>
    <row r="3" spans="1:17" ht="15">
      <c r="A3" s="2" t="s">
        <v>100</v>
      </c>
      <c r="Q3" s="10"/>
    </row>
    <row r="4" spans="1:17" ht="15.75" thickBot="1">
      <c r="A4" s="10"/>
      <c r="C4" s="13" t="s">
        <v>86</v>
      </c>
      <c r="D4" s="13" t="s">
        <v>87</v>
      </c>
      <c r="E4" s="13" t="s">
        <v>88</v>
      </c>
      <c r="F4" s="13" t="s">
        <v>89</v>
      </c>
      <c r="G4" s="13" t="s">
        <v>90</v>
      </c>
      <c r="H4" s="13" t="s">
        <v>91</v>
      </c>
      <c r="I4" s="13" t="s">
        <v>92</v>
      </c>
      <c r="J4" s="13" t="s">
        <v>93</v>
      </c>
      <c r="K4" s="13" t="s">
        <v>94</v>
      </c>
      <c r="L4" s="13" t="s">
        <v>95</v>
      </c>
      <c r="M4" s="13" t="s">
        <v>96</v>
      </c>
      <c r="N4" s="13" t="s">
        <v>97</v>
      </c>
      <c r="O4" s="14" t="s">
        <v>106</v>
      </c>
      <c r="P4" s="14" t="s">
        <v>107</v>
      </c>
      <c r="Q4" s="10"/>
    </row>
    <row r="5" spans="1:17" ht="15.75" thickTop="1">
      <c r="A5" s="2" t="s">
        <v>14</v>
      </c>
      <c r="B5" s="2" t="s">
        <v>71</v>
      </c>
      <c r="C5" s="9">
        <v>90704</v>
      </c>
      <c r="D5" s="9">
        <v>86412</v>
      </c>
      <c r="E5" s="9">
        <v>99566</v>
      </c>
      <c r="F5" s="9">
        <v>95737</v>
      </c>
      <c r="G5" s="9">
        <v>92276</v>
      </c>
      <c r="H5" s="9">
        <v>99338</v>
      </c>
      <c r="I5" s="9">
        <v>98448</v>
      </c>
      <c r="J5" s="9">
        <v>95153</v>
      </c>
      <c r="K5" s="9">
        <v>91195</v>
      </c>
      <c r="L5" s="9">
        <v>89583</v>
      </c>
      <c r="M5" s="9">
        <v>88892</v>
      </c>
      <c r="N5" s="9">
        <v>87526</v>
      </c>
      <c r="O5" s="9">
        <f>SUM(C5:N5)</f>
        <v>1114830</v>
      </c>
      <c r="P5" s="9">
        <f>AVERAGE(C5:N5)</f>
        <v>92902.5</v>
      </c>
      <c r="Q5" s="10"/>
    </row>
    <row r="6" spans="1:17" ht="15">
      <c r="A6" s="10"/>
      <c r="B6" s="2" t="s">
        <v>72</v>
      </c>
      <c r="C6" s="9">
        <v>58665193</v>
      </c>
      <c r="D6" s="9">
        <v>46073639</v>
      </c>
      <c r="E6" s="9">
        <v>52569885</v>
      </c>
      <c r="F6" s="9">
        <v>45421392</v>
      </c>
      <c r="G6" s="9">
        <v>37866885</v>
      </c>
      <c r="H6" s="9">
        <v>40415120</v>
      </c>
      <c r="I6" s="9">
        <v>43513058</v>
      </c>
      <c r="J6" s="9">
        <v>41597845</v>
      </c>
      <c r="K6" s="9">
        <v>39867640</v>
      </c>
      <c r="L6" s="9">
        <v>39249010</v>
      </c>
      <c r="M6" s="9">
        <v>41113517</v>
      </c>
      <c r="N6" s="9">
        <v>47284410</v>
      </c>
      <c r="O6" s="9">
        <f>SUM(C6:N6)</f>
        <v>533637594</v>
      </c>
      <c r="P6" s="9">
        <f>AVERAGE(C6:N6)</f>
        <v>44469799.5</v>
      </c>
      <c r="Q6" s="10"/>
    </row>
    <row r="7" spans="1:17" ht="15">
      <c r="A7" s="10"/>
      <c r="O7" s="9"/>
      <c r="P7" s="9"/>
      <c r="Q7" s="10"/>
    </row>
    <row r="8" spans="1:17" ht="15">
      <c r="A8" s="2" t="s">
        <v>21</v>
      </c>
      <c r="B8" s="2" t="s">
        <v>71</v>
      </c>
      <c r="C8" s="4">
        <v>13496</v>
      </c>
      <c r="D8" s="4">
        <v>13008</v>
      </c>
      <c r="E8" s="4">
        <v>14632</v>
      </c>
      <c r="F8" s="4">
        <v>14516</v>
      </c>
      <c r="G8" s="4">
        <v>13797</v>
      </c>
      <c r="H8" s="4">
        <v>14730</v>
      </c>
      <c r="I8" s="4">
        <v>14686</v>
      </c>
      <c r="J8" s="4">
        <v>14040</v>
      </c>
      <c r="K8" s="4">
        <v>13389</v>
      </c>
      <c r="L8" s="4">
        <v>13369</v>
      </c>
      <c r="M8" s="4">
        <v>13044</v>
      </c>
      <c r="N8" s="4">
        <v>13523</v>
      </c>
      <c r="O8" s="9">
        <f>SUM(C8:N8)</f>
        <v>166230</v>
      </c>
      <c r="P8" s="9">
        <f>AVERAGE(C8:N8)</f>
        <v>13852.5</v>
      </c>
      <c r="Q8" s="10"/>
    </row>
    <row r="9" spans="1:17" ht="15">
      <c r="A9" s="10"/>
      <c r="B9" s="2" t="s">
        <v>72</v>
      </c>
      <c r="C9" s="4">
        <v>16630878</v>
      </c>
      <c r="D9" s="4">
        <v>13829552</v>
      </c>
      <c r="E9" s="4">
        <v>15414317</v>
      </c>
      <c r="F9" s="4">
        <v>14038878</v>
      </c>
      <c r="G9" s="4">
        <v>11722273</v>
      </c>
      <c r="H9" s="4">
        <v>13537113</v>
      </c>
      <c r="I9" s="4">
        <v>15501739</v>
      </c>
      <c r="J9" s="4">
        <v>14642393</v>
      </c>
      <c r="K9" s="4">
        <v>13885399</v>
      </c>
      <c r="L9" s="4">
        <v>13059522</v>
      </c>
      <c r="M9" s="4">
        <v>12041001</v>
      </c>
      <c r="N9" s="4">
        <v>13870765</v>
      </c>
      <c r="O9" s="9">
        <f>SUM(C9:N9)</f>
        <v>168173830</v>
      </c>
      <c r="P9" s="9">
        <f>AVERAGE(C9:N9)</f>
        <v>14014485.833333334</v>
      </c>
      <c r="Q9" s="10"/>
    </row>
    <row r="10" spans="1:17" ht="15">
      <c r="A10" s="10"/>
      <c r="O10" s="9"/>
      <c r="P10" s="9"/>
      <c r="Q10" s="10"/>
    </row>
    <row r="11" spans="1:17" ht="15">
      <c r="A11" s="2" t="s">
        <v>62</v>
      </c>
      <c r="B11" s="2" t="s">
        <v>71</v>
      </c>
      <c r="C11" s="4">
        <v>4232</v>
      </c>
      <c r="D11" s="4">
        <v>3964</v>
      </c>
      <c r="E11" s="4">
        <v>4644</v>
      </c>
      <c r="F11" s="4">
        <v>4554</v>
      </c>
      <c r="G11" s="4">
        <v>4221</v>
      </c>
      <c r="H11" s="4">
        <v>4514</v>
      </c>
      <c r="I11" s="4">
        <v>4602</v>
      </c>
      <c r="J11" s="4">
        <v>4323</v>
      </c>
      <c r="K11" s="4">
        <v>3979</v>
      </c>
      <c r="L11" s="4">
        <v>4073</v>
      </c>
      <c r="M11" s="4">
        <v>3955</v>
      </c>
      <c r="N11" s="4">
        <v>4061</v>
      </c>
      <c r="O11" s="9">
        <f>SUM(C11:N11)</f>
        <v>51122</v>
      </c>
      <c r="P11" s="9">
        <f>AVERAGE(C11:N11)</f>
        <v>4260.166666666667</v>
      </c>
      <c r="Q11" s="10"/>
    </row>
    <row r="12" spans="1:17" ht="15">
      <c r="A12" s="10"/>
      <c r="B12" s="2" t="s">
        <v>72</v>
      </c>
      <c r="C12" s="4">
        <v>741775</v>
      </c>
      <c r="D12" s="4">
        <v>558726</v>
      </c>
      <c r="E12" s="4">
        <v>948179</v>
      </c>
      <c r="F12" s="4">
        <v>802860</v>
      </c>
      <c r="G12" s="4">
        <v>745586</v>
      </c>
      <c r="H12" s="4">
        <v>797576</v>
      </c>
      <c r="I12" s="4">
        <v>833956</v>
      </c>
      <c r="J12" s="4">
        <v>743550</v>
      </c>
      <c r="K12" s="4">
        <v>652200</v>
      </c>
      <c r="L12" s="4">
        <v>692499</v>
      </c>
      <c r="M12" s="4">
        <v>685069</v>
      </c>
      <c r="N12" s="4">
        <v>716991</v>
      </c>
      <c r="O12" s="9">
        <f>SUM(C12:N12)</f>
        <v>8918967</v>
      </c>
      <c r="P12" s="9">
        <f>AVERAGE(C12:N12)</f>
        <v>743247.25</v>
      </c>
      <c r="Q12" s="10"/>
    </row>
    <row r="13" spans="1:17" ht="15.75">
      <c r="A13" s="6"/>
      <c r="B13" s="6"/>
      <c r="O13" s="4"/>
      <c r="P13" s="4"/>
      <c r="Q13" s="10"/>
    </row>
    <row r="14" spans="1:17" ht="15.75">
      <c r="A14" s="6" t="s">
        <v>101</v>
      </c>
      <c r="B14" s="6" t="s">
        <v>71</v>
      </c>
      <c r="C14" s="8">
        <f>$C$5+$C$8+$C$11</f>
        <v>108432</v>
      </c>
      <c r="D14" s="8">
        <f>$D$5+$D$8+$D$11</f>
        <v>103384</v>
      </c>
      <c r="E14" s="8">
        <f>$E$5+$E$8+$E$11</f>
        <v>118842</v>
      </c>
      <c r="F14" s="8">
        <f>$F$5+$F$8+$F$11</f>
        <v>114807</v>
      </c>
      <c r="G14" s="8">
        <f>$G$5+$G$8+$G$11</f>
        <v>110294</v>
      </c>
      <c r="H14" s="8">
        <f>$H$5+$H$8+$H$11</f>
        <v>118582</v>
      </c>
      <c r="I14" s="8">
        <f>$I$5+$I$8+$I$11</f>
        <v>117736</v>
      </c>
      <c r="J14" s="8">
        <f>$J$5+$J$8+$J$11</f>
        <v>113516</v>
      </c>
      <c r="K14" s="8">
        <f>$K$5+$K$8+$K$11</f>
        <v>108563</v>
      </c>
      <c r="L14" s="8">
        <f>$L$5+$L$8+$L$11</f>
        <v>107025</v>
      </c>
      <c r="M14" s="8">
        <f>$M$5+$M$8+$M$11</f>
        <v>105891</v>
      </c>
      <c r="N14" s="8">
        <f>$N$5+$N$8+$N$11</f>
        <v>105110</v>
      </c>
      <c r="O14" s="8">
        <f>SUM(C14:N14)</f>
        <v>1332182</v>
      </c>
      <c r="P14" s="8">
        <f>AVERAGE(C14:N14)</f>
        <v>111015.16666666667</v>
      </c>
      <c r="Q14" s="10"/>
    </row>
    <row r="15" spans="1:17" ht="15.75">
      <c r="A15" s="6"/>
      <c r="B15" s="6" t="s">
        <v>72</v>
      </c>
      <c r="C15" s="8">
        <f>$C$6+$C$9+$C$12</f>
        <v>76037846</v>
      </c>
      <c r="D15" s="8">
        <f>$D$6+$D$9+$D$12</f>
        <v>60461917</v>
      </c>
      <c r="E15" s="8">
        <f>$E$6+$E$9+$E$12</f>
        <v>68932381</v>
      </c>
      <c r="F15" s="8">
        <f>$F$6+$F$9+$F$12</f>
        <v>60263130</v>
      </c>
      <c r="G15" s="8">
        <f>$G$6+$G$9+$G$12</f>
        <v>50334744</v>
      </c>
      <c r="H15" s="8">
        <f>$H$6+$H$9+$H$12</f>
        <v>54749809</v>
      </c>
      <c r="I15" s="8">
        <f>$I$6+$I$9+$I$12</f>
        <v>59848753</v>
      </c>
      <c r="J15" s="8">
        <f>$J$6+$J$9+$J$12</f>
        <v>56983788</v>
      </c>
      <c r="K15" s="8">
        <f>$K$6+$K$9+$K$12</f>
        <v>54405239</v>
      </c>
      <c r="L15" s="8">
        <f>$L$6+$L$9+$L$12</f>
        <v>53001031</v>
      </c>
      <c r="M15" s="8">
        <f>$M$6+$M$9+$M$12</f>
        <v>53839587</v>
      </c>
      <c r="N15" s="8">
        <f>$N$6+$N$9+$N$12</f>
        <v>61872166</v>
      </c>
      <c r="O15" s="8">
        <f>SUM(C15:N15)</f>
        <v>710730391</v>
      </c>
      <c r="P15" s="8">
        <f>AVERAGE(C15:N15)</f>
        <v>59227532.583333336</v>
      </c>
      <c r="Q15" s="10"/>
    </row>
    <row r="16" spans="1:17" ht="15.75">
      <c r="A16" s="6"/>
      <c r="B16" s="6"/>
      <c r="O16" s="4"/>
      <c r="P16" s="4"/>
      <c r="Q16" s="10"/>
    </row>
    <row r="17" spans="1:17" ht="15.75">
      <c r="A17" s="10"/>
      <c r="B17" s="6"/>
      <c r="O17" s="4"/>
      <c r="P17" s="4"/>
      <c r="Q17" s="10"/>
    </row>
    <row r="18" spans="1:17" ht="15">
      <c r="A18" s="2" t="s">
        <v>22</v>
      </c>
      <c r="B18" s="2" t="s">
        <v>71</v>
      </c>
      <c r="C18" s="4">
        <v>1145</v>
      </c>
      <c r="D18" s="4">
        <v>1124</v>
      </c>
      <c r="E18" s="4">
        <v>1197</v>
      </c>
      <c r="F18" s="4">
        <v>1265</v>
      </c>
      <c r="G18" s="4">
        <v>1191</v>
      </c>
      <c r="H18" s="4">
        <v>1262</v>
      </c>
      <c r="I18" s="4">
        <v>1281</v>
      </c>
      <c r="J18" s="4">
        <v>1231</v>
      </c>
      <c r="K18" s="4">
        <v>1160</v>
      </c>
      <c r="L18" s="4">
        <v>1178</v>
      </c>
      <c r="M18" s="4">
        <v>1144</v>
      </c>
      <c r="N18" s="4">
        <v>1184</v>
      </c>
      <c r="O18" s="9">
        <f>SUM(C18:N18)</f>
        <v>14362</v>
      </c>
      <c r="P18" s="9">
        <f>AVERAGE(C18:N18)</f>
        <v>1196.8333333333333</v>
      </c>
      <c r="Q18" s="10"/>
    </row>
    <row r="19" spans="1:17" ht="15">
      <c r="A19" s="10"/>
      <c r="B19" s="2" t="s">
        <v>72</v>
      </c>
      <c r="C19" s="4">
        <v>25589755</v>
      </c>
      <c r="D19" s="4">
        <v>22483664</v>
      </c>
      <c r="E19" s="4">
        <v>24592340</v>
      </c>
      <c r="F19" s="4">
        <v>24107370</v>
      </c>
      <c r="G19" s="4">
        <v>21743644</v>
      </c>
      <c r="H19" s="4">
        <v>24810813</v>
      </c>
      <c r="I19" s="4">
        <v>28714110</v>
      </c>
      <c r="J19" s="4">
        <v>27841002</v>
      </c>
      <c r="K19" s="4">
        <v>26595596</v>
      </c>
      <c r="L19" s="4">
        <v>24600044</v>
      </c>
      <c r="M19" s="4">
        <v>21573166</v>
      </c>
      <c r="N19" s="4">
        <v>25163927</v>
      </c>
      <c r="O19" s="9">
        <f>SUM(C19:N19)</f>
        <v>297815431</v>
      </c>
      <c r="P19" s="9">
        <f>AVERAGE(C19:N19)</f>
        <v>24817952.583333332</v>
      </c>
      <c r="Q19" s="10"/>
    </row>
    <row r="20" spans="1:17" ht="15">
      <c r="A20" s="10"/>
      <c r="B20" s="2" t="s">
        <v>76</v>
      </c>
      <c r="C20" s="4">
        <v>78473.466774637</v>
      </c>
      <c r="D20" s="4">
        <v>78629.7015473511</v>
      </c>
      <c r="E20" s="4">
        <v>81806.2359108338</v>
      </c>
      <c r="F20" s="4">
        <v>93204.5575431062</v>
      </c>
      <c r="G20" s="4">
        <v>152014.21550588</v>
      </c>
      <c r="H20" s="4">
        <v>91620.5171905649</v>
      </c>
      <c r="I20" s="4">
        <v>96082.5288479262</v>
      </c>
      <c r="J20" s="4">
        <v>94462.0310189596</v>
      </c>
      <c r="K20" s="4">
        <v>87263.7995097718</v>
      </c>
      <c r="L20" s="4">
        <v>85708.7184313332</v>
      </c>
      <c r="M20" s="4">
        <v>78529.8652273289</v>
      </c>
      <c r="N20" s="4">
        <v>83102.8520825977</v>
      </c>
      <c r="O20" s="4">
        <v>1100898.4895902905</v>
      </c>
      <c r="P20" s="4">
        <v>91741.54079919087</v>
      </c>
      <c r="Q20" s="10"/>
    </row>
    <row r="21" spans="1:17" ht="15">
      <c r="A21" s="10"/>
      <c r="O21" s="4"/>
      <c r="P21" s="4"/>
      <c r="Q21" s="10"/>
    </row>
    <row r="22" spans="1:17" ht="15">
      <c r="A22" s="2" t="s">
        <v>23</v>
      </c>
      <c r="B22" s="2" t="s">
        <v>71</v>
      </c>
      <c r="C22" s="4">
        <v>104</v>
      </c>
      <c r="D22" s="4">
        <v>105</v>
      </c>
      <c r="E22" s="4">
        <v>116</v>
      </c>
      <c r="F22" s="4">
        <v>115</v>
      </c>
      <c r="G22" s="4">
        <v>107</v>
      </c>
      <c r="H22" s="4">
        <v>113</v>
      </c>
      <c r="I22" s="4">
        <v>112</v>
      </c>
      <c r="J22" s="4">
        <v>115</v>
      </c>
      <c r="K22" s="4">
        <v>102</v>
      </c>
      <c r="L22" s="4">
        <v>104</v>
      </c>
      <c r="M22" s="4">
        <v>99</v>
      </c>
      <c r="N22" s="4">
        <v>103</v>
      </c>
      <c r="O22" s="9">
        <f>SUM(C22:N22)</f>
        <v>1295</v>
      </c>
      <c r="P22" s="9">
        <f>AVERAGE(C22:N22)</f>
        <v>107.91666666666667</v>
      </c>
      <c r="Q22" s="10"/>
    </row>
    <row r="23" spans="1:17" ht="15">
      <c r="A23" s="10"/>
      <c r="B23" s="2" t="s">
        <v>72</v>
      </c>
      <c r="C23" s="4">
        <v>6414477</v>
      </c>
      <c r="D23" s="4">
        <v>5351038</v>
      </c>
      <c r="E23" s="4">
        <v>5691363</v>
      </c>
      <c r="F23" s="4">
        <v>5132604</v>
      </c>
      <c r="G23" s="4">
        <v>4786883</v>
      </c>
      <c r="H23" s="4">
        <v>5442721</v>
      </c>
      <c r="I23" s="4">
        <v>6396279</v>
      </c>
      <c r="J23" s="4">
        <v>7571213</v>
      </c>
      <c r="K23" s="4">
        <v>5444834</v>
      </c>
      <c r="L23" s="4">
        <v>5078275</v>
      </c>
      <c r="M23" s="4">
        <v>5230278</v>
      </c>
      <c r="N23" s="4">
        <v>5704645</v>
      </c>
      <c r="O23" s="9">
        <f>SUM(C23:N23)</f>
        <v>68244610</v>
      </c>
      <c r="P23" s="9">
        <f>AVERAGE(C23:N23)</f>
        <v>5687050.833333333</v>
      </c>
      <c r="Q23" s="10"/>
    </row>
    <row r="24" spans="1:17" ht="15">
      <c r="A24" s="10"/>
      <c r="B24" s="2" t="s">
        <v>76</v>
      </c>
      <c r="C24" s="4">
        <v>17516.904</v>
      </c>
      <c r="D24" s="4">
        <v>17266.877</v>
      </c>
      <c r="E24" s="4">
        <v>17616.253</v>
      </c>
      <c r="F24" s="4">
        <v>17295.137</v>
      </c>
      <c r="G24" s="4">
        <v>17009.476</v>
      </c>
      <c r="H24" s="4">
        <v>18532.152</v>
      </c>
      <c r="I24" s="4">
        <v>20284.165</v>
      </c>
      <c r="J24" s="4">
        <v>23826.8135587201</v>
      </c>
      <c r="K24" s="4">
        <v>17889.0944623835</v>
      </c>
      <c r="L24" s="4">
        <v>17386.0164854618</v>
      </c>
      <c r="M24" s="4">
        <v>16095.329</v>
      </c>
      <c r="N24" s="4">
        <v>16266.574</v>
      </c>
      <c r="O24" s="4">
        <v>216984.7915065654</v>
      </c>
      <c r="P24" s="4">
        <v>18082.065958880452</v>
      </c>
      <c r="Q24" s="10"/>
    </row>
    <row r="25" spans="1:17" ht="15">
      <c r="A25" s="10"/>
      <c r="O25" s="4"/>
      <c r="P25" s="4"/>
      <c r="Q25" s="10"/>
    </row>
    <row r="26" spans="1:17" ht="15.75">
      <c r="A26" s="6" t="s">
        <v>102</v>
      </c>
      <c r="B26" s="6" t="s">
        <v>71</v>
      </c>
      <c r="C26" s="8">
        <f>$C$18+$C$22</f>
        <v>1249</v>
      </c>
      <c r="D26" s="8">
        <f>$D$18+$D$22</f>
        <v>1229</v>
      </c>
      <c r="E26" s="8">
        <f>$E$18+$E$22</f>
        <v>1313</v>
      </c>
      <c r="F26" s="8">
        <f>$F$18+$F$22</f>
        <v>1380</v>
      </c>
      <c r="G26" s="8">
        <f>$G$18+$G$22</f>
        <v>1298</v>
      </c>
      <c r="H26" s="8">
        <f>$H$18+$H$22</f>
        <v>1375</v>
      </c>
      <c r="I26" s="8">
        <f>$I$18+$I$22</f>
        <v>1393</v>
      </c>
      <c r="J26" s="8">
        <f>$J$18+$J$22</f>
        <v>1346</v>
      </c>
      <c r="K26" s="8">
        <f>$K$18+$K$22</f>
        <v>1262</v>
      </c>
      <c r="L26" s="8">
        <f>$L$18+$L$22</f>
        <v>1282</v>
      </c>
      <c r="M26" s="8">
        <f>$M$18+$M$22</f>
        <v>1243</v>
      </c>
      <c r="N26" s="8">
        <f>$N$18+$N$22</f>
        <v>1287</v>
      </c>
      <c r="O26" s="8">
        <f>SUM(C26:N26)</f>
        <v>15657</v>
      </c>
      <c r="P26" s="8">
        <f>AVERAGE(C26:N26)</f>
        <v>1304.75</v>
      </c>
      <c r="Q26" s="10"/>
    </row>
    <row r="27" spans="1:17" ht="15.75">
      <c r="A27" s="6"/>
      <c r="B27" s="6" t="s">
        <v>72</v>
      </c>
      <c r="C27" s="8">
        <f>$C$19+$C$23</f>
        <v>32004232</v>
      </c>
      <c r="D27" s="8">
        <f>$D$19+$D$23</f>
        <v>27834702</v>
      </c>
      <c r="E27" s="8">
        <f>$E$19+$E$23</f>
        <v>30283703</v>
      </c>
      <c r="F27" s="8">
        <f>$F$19+$F$23</f>
        <v>29239974</v>
      </c>
      <c r="G27" s="8">
        <f>$G$19+$G$23</f>
        <v>26530527</v>
      </c>
      <c r="H27" s="8">
        <f>$H$19+$H$23</f>
        <v>30253534</v>
      </c>
      <c r="I27" s="8">
        <f>$I$19+$I$23</f>
        <v>35110389</v>
      </c>
      <c r="J27" s="8">
        <f>$J$19+$J$23</f>
        <v>35412215</v>
      </c>
      <c r="K27" s="8">
        <f>$K$19+$K$23</f>
        <v>32040430</v>
      </c>
      <c r="L27" s="8">
        <f>$L$19+$L$23</f>
        <v>29678319</v>
      </c>
      <c r="M27" s="8">
        <f>$M$19+$M$23</f>
        <v>26803444</v>
      </c>
      <c r="N27" s="8">
        <f>$N$19+$N$23</f>
        <v>30868572</v>
      </c>
      <c r="O27" s="8">
        <f>SUM(C27:N27)</f>
        <v>366060041</v>
      </c>
      <c r="P27" s="8">
        <f>AVERAGE(C27:N27)</f>
        <v>30505003.416666668</v>
      </c>
      <c r="Q27" s="10"/>
    </row>
    <row r="28" spans="1:17" ht="15">
      <c r="A28" s="10"/>
      <c r="O28" s="4"/>
      <c r="P28" s="4"/>
      <c r="Q28" s="10"/>
    </row>
    <row r="29" spans="1:17" ht="15">
      <c r="A29" s="2" t="s">
        <v>24</v>
      </c>
      <c r="B29" s="2" t="s">
        <v>71</v>
      </c>
      <c r="C29" s="4">
        <v>26</v>
      </c>
      <c r="D29" s="4">
        <v>26</v>
      </c>
      <c r="E29" s="4">
        <v>23</v>
      </c>
      <c r="F29" s="4">
        <v>25</v>
      </c>
      <c r="G29" s="4">
        <v>26</v>
      </c>
      <c r="H29" s="4">
        <v>26</v>
      </c>
      <c r="I29" s="4">
        <v>24</v>
      </c>
      <c r="J29" s="4">
        <v>26</v>
      </c>
      <c r="K29" s="4">
        <v>26</v>
      </c>
      <c r="L29" s="4">
        <v>26</v>
      </c>
      <c r="M29" s="4">
        <v>23</v>
      </c>
      <c r="N29" s="4">
        <v>24</v>
      </c>
      <c r="O29" s="9">
        <f>SUM(C29:N29)</f>
        <v>301</v>
      </c>
      <c r="P29" s="9">
        <f>AVERAGE(C29:N29)</f>
        <v>25.083333333333332</v>
      </c>
      <c r="Q29" s="10"/>
    </row>
    <row r="30" spans="1:17" ht="15">
      <c r="A30" s="10"/>
      <c r="B30" s="2" t="s">
        <v>72</v>
      </c>
      <c r="C30" s="4">
        <v>14071460</v>
      </c>
      <c r="D30" s="4">
        <v>11443660</v>
      </c>
      <c r="E30" s="4">
        <v>12504700</v>
      </c>
      <c r="F30" s="4">
        <v>17089920</v>
      </c>
      <c r="G30" s="4">
        <v>12374380</v>
      </c>
      <c r="H30" s="4">
        <v>12875160</v>
      </c>
      <c r="I30" s="4">
        <v>12761560</v>
      </c>
      <c r="J30" s="4">
        <v>14495480</v>
      </c>
      <c r="K30" s="4">
        <v>13743760</v>
      </c>
      <c r="L30" s="4">
        <v>13687320</v>
      </c>
      <c r="M30" s="4">
        <v>10266300</v>
      </c>
      <c r="N30" s="4">
        <v>12384180</v>
      </c>
      <c r="O30" s="9">
        <f>SUM(C30:N30)</f>
        <v>157697880</v>
      </c>
      <c r="P30" s="9">
        <f>AVERAGE(C30:N30)</f>
        <v>13141490</v>
      </c>
      <c r="Q30" s="10"/>
    </row>
    <row r="31" spans="1:17" ht="15">
      <c r="A31" s="10"/>
      <c r="O31" s="9"/>
      <c r="P31" s="9"/>
      <c r="Q31" s="10"/>
    </row>
    <row r="32" spans="1:17" ht="15">
      <c r="A32" s="2" t="s">
        <v>103</v>
      </c>
      <c r="B32" s="2" t="s">
        <v>71</v>
      </c>
      <c r="C32" s="4">
        <v>8</v>
      </c>
      <c r="D32" s="4">
        <v>9</v>
      </c>
      <c r="E32" s="4">
        <v>7</v>
      </c>
      <c r="F32" s="4">
        <v>9</v>
      </c>
      <c r="G32" s="4">
        <v>8</v>
      </c>
      <c r="H32" s="4">
        <v>9</v>
      </c>
      <c r="I32" s="4">
        <v>10</v>
      </c>
      <c r="J32" s="4">
        <v>9</v>
      </c>
      <c r="K32" s="4">
        <v>10</v>
      </c>
      <c r="L32" s="4">
        <v>9</v>
      </c>
      <c r="M32" s="4">
        <v>9</v>
      </c>
      <c r="N32" s="4">
        <v>7</v>
      </c>
      <c r="O32" s="9">
        <f>SUM(C32:N32)</f>
        <v>104</v>
      </c>
      <c r="P32" s="9">
        <f>AVERAGE(C32:N32)</f>
        <v>8.666666666666666</v>
      </c>
      <c r="Q32" s="10"/>
    </row>
    <row r="33" spans="1:17" ht="15">
      <c r="A33" s="10"/>
      <c r="B33" s="2" t="s">
        <v>72</v>
      </c>
      <c r="C33" s="4">
        <v>4244450</v>
      </c>
      <c r="D33" s="4">
        <v>3512925</v>
      </c>
      <c r="E33" s="4">
        <v>3756700</v>
      </c>
      <c r="F33" s="4">
        <v>4483825</v>
      </c>
      <c r="G33" s="4">
        <v>4099950</v>
      </c>
      <c r="H33" s="4">
        <v>4062950</v>
      </c>
      <c r="I33" s="4">
        <v>4035975</v>
      </c>
      <c r="J33" s="4">
        <v>6535800</v>
      </c>
      <c r="K33" s="4">
        <v>5080275</v>
      </c>
      <c r="L33" s="4">
        <v>5198900</v>
      </c>
      <c r="M33" s="4">
        <v>4933075</v>
      </c>
      <c r="N33" s="4">
        <v>2896600</v>
      </c>
      <c r="O33" s="9">
        <f>SUM(C33:N33)</f>
        <v>52841425</v>
      </c>
      <c r="P33" s="9">
        <f>AVERAGE(C33:N33)</f>
        <v>4403452.083333333</v>
      </c>
      <c r="Q33" s="10"/>
    </row>
    <row r="34" spans="1:17" ht="15">
      <c r="A34" s="10"/>
      <c r="O34" s="9"/>
      <c r="P34" s="9"/>
      <c r="Q34" s="10"/>
    </row>
    <row r="35" spans="1:17" ht="15">
      <c r="A35" s="2" t="s">
        <v>104</v>
      </c>
      <c r="B35" s="2" t="s">
        <v>71</v>
      </c>
      <c r="C35" s="4">
        <v>4</v>
      </c>
      <c r="D35" s="4">
        <v>4</v>
      </c>
      <c r="E35" s="4">
        <v>4</v>
      </c>
      <c r="F35" s="4">
        <v>4</v>
      </c>
      <c r="G35" s="4">
        <v>4</v>
      </c>
      <c r="H35" s="4">
        <v>4</v>
      </c>
      <c r="I35" s="4">
        <v>4</v>
      </c>
      <c r="J35" s="4">
        <v>4</v>
      </c>
      <c r="K35" s="4">
        <v>4</v>
      </c>
      <c r="L35" s="4">
        <v>4</v>
      </c>
      <c r="M35" s="4">
        <v>4</v>
      </c>
      <c r="N35" s="4">
        <v>4</v>
      </c>
      <c r="O35" s="4">
        <f>SUM(C35:N35)</f>
        <v>48</v>
      </c>
      <c r="P35" s="4">
        <f>AVERAGE(C35:N35)</f>
        <v>4</v>
      </c>
      <c r="Q35" s="10"/>
    </row>
    <row r="36" spans="1:17" ht="15">
      <c r="A36" s="10"/>
      <c r="B36" s="2" t="s">
        <v>72</v>
      </c>
      <c r="C36" s="9">
        <v>25216410</v>
      </c>
      <c r="D36" s="9">
        <v>19259661</v>
      </c>
      <c r="E36" s="9">
        <v>17076746</v>
      </c>
      <c r="F36" s="9">
        <v>22455103</v>
      </c>
      <c r="G36" s="9">
        <v>17991807</v>
      </c>
      <c r="H36" s="9">
        <v>20143848</v>
      </c>
      <c r="I36" s="9">
        <v>24390995</v>
      </c>
      <c r="J36" s="9">
        <v>24277956</v>
      </c>
      <c r="K36" s="9">
        <v>27169654</v>
      </c>
      <c r="L36" s="9">
        <v>24365678</v>
      </c>
      <c r="M36" s="9">
        <v>19192449</v>
      </c>
      <c r="N36" s="9">
        <v>18137393</v>
      </c>
      <c r="O36" s="4">
        <f>SUM(C36:N36)</f>
        <v>259677700</v>
      </c>
      <c r="P36" s="4">
        <f>AVERAGE(C36:N36)</f>
        <v>21639808.333333332</v>
      </c>
      <c r="Q36" s="10"/>
    </row>
    <row r="37" spans="1:17" ht="15">
      <c r="A37" s="10"/>
      <c r="O37" s="4"/>
      <c r="P37" s="4"/>
      <c r="Q37" s="10"/>
    </row>
    <row r="38" spans="1:17" ht="15.75">
      <c r="A38" s="6" t="s">
        <v>105</v>
      </c>
      <c r="B38" s="6" t="s">
        <v>71</v>
      </c>
      <c r="C38" s="8">
        <f>$C$35+$C$32+$C$29</f>
        <v>38</v>
      </c>
      <c r="D38" s="8">
        <f>$D$35+$D$32+$D$29</f>
        <v>39</v>
      </c>
      <c r="E38" s="8">
        <f>$E$35+$E$32+$E$29</f>
        <v>34</v>
      </c>
      <c r="F38" s="8">
        <f>$F$35+$F$32+$F$29</f>
        <v>38</v>
      </c>
      <c r="G38" s="8">
        <f>$G$35+$G$32+$G$29</f>
        <v>38</v>
      </c>
      <c r="H38" s="8">
        <f>$H$35+$H$32+$H$29</f>
        <v>39</v>
      </c>
      <c r="I38" s="8">
        <f>$I$35+$I$32+$I$29</f>
        <v>38</v>
      </c>
      <c r="J38" s="8">
        <f>$J$35+$J$32+$J$29</f>
        <v>39</v>
      </c>
      <c r="K38" s="8">
        <f>$K$35+$K$32+$K$29</f>
        <v>40</v>
      </c>
      <c r="L38" s="8">
        <f>$L$35+$L$32+$L$29</f>
        <v>39</v>
      </c>
      <c r="M38" s="8">
        <f>$M$35+$M$32+$M$29</f>
        <v>36</v>
      </c>
      <c r="N38" s="8">
        <f>$N$35+$N$32+$N$29</f>
        <v>35</v>
      </c>
      <c r="O38" s="8">
        <f>SUM(C38:N38)</f>
        <v>453</v>
      </c>
      <c r="P38" s="8">
        <f>AVERAGE(C38:N38)</f>
        <v>37.75</v>
      </c>
      <c r="Q38" s="10"/>
    </row>
    <row r="39" spans="1:17" ht="15.75">
      <c r="A39" s="6"/>
      <c r="B39" s="6" t="s">
        <v>72</v>
      </c>
      <c r="C39" s="8">
        <f>$C$36+$C$33+$C$30</f>
        <v>43532320</v>
      </c>
      <c r="D39" s="8">
        <f>$D$36+$D$33+$D$30</f>
        <v>34216246</v>
      </c>
      <c r="E39" s="8">
        <f>$E$36+$E$33+$E$30</f>
        <v>33338146</v>
      </c>
      <c r="F39" s="8">
        <f>$F$36+$F$33+$F$30</f>
        <v>44028848</v>
      </c>
      <c r="G39" s="8">
        <f>$G$36+$G$33+$G$30</f>
        <v>34466137</v>
      </c>
      <c r="H39" s="8">
        <f>$H$36+$H$33+$H$30</f>
        <v>37081958</v>
      </c>
      <c r="I39" s="8">
        <f>$I$36+$I$33+$I$30</f>
        <v>41188530</v>
      </c>
      <c r="J39" s="8">
        <f>$J$36+$J$33+$J$30</f>
        <v>45309236</v>
      </c>
      <c r="K39" s="8">
        <f>$K$36+$K$33+$K$30</f>
        <v>45993689</v>
      </c>
      <c r="L39" s="8">
        <f>$L$36+$L$33+$L$30</f>
        <v>43251898</v>
      </c>
      <c r="M39" s="8">
        <f>$M$36+$M$33+$M$30</f>
        <v>34391824</v>
      </c>
      <c r="N39" s="8">
        <f>$N$36+$N$33+$N$30</f>
        <v>33418173</v>
      </c>
      <c r="O39" s="8">
        <f>SUM(C39:N39)</f>
        <v>470217005</v>
      </c>
      <c r="P39" s="8">
        <f>AVERAGE(C39:N39)</f>
        <v>39184750.416666664</v>
      </c>
      <c r="Q39" s="10"/>
    </row>
    <row r="40" spans="1:17" ht="15.75">
      <c r="A40" s="6"/>
      <c r="B40" s="6"/>
      <c r="O40" s="8"/>
      <c r="P40" s="8"/>
      <c r="Q40" s="10"/>
    </row>
    <row r="41" spans="1:17" ht="15.75">
      <c r="A41" s="6" t="s">
        <v>63</v>
      </c>
      <c r="B41" s="6" t="s">
        <v>71</v>
      </c>
      <c r="C41" s="8">
        <f>$C$14+$C$26+$C$38</f>
        <v>109719</v>
      </c>
      <c r="D41" s="8">
        <f>$D$14+$D$26+$D$38</f>
        <v>104652</v>
      </c>
      <c r="E41" s="8">
        <f>$E$14+$E$26+$E$38</f>
        <v>120189</v>
      </c>
      <c r="F41" s="8">
        <f>$F$14+$F$26+$F$38</f>
        <v>116225</v>
      </c>
      <c r="G41" s="8">
        <f>$G$14+$G$26+$G$38</f>
        <v>111630</v>
      </c>
      <c r="H41" s="8">
        <f>$H$14+$H$26+$H$38</f>
        <v>119996</v>
      </c>
      <c r="I41" s="8">
        <f>$I$14+$I$26+$I$38</f>
        <v>119167</v>
      </c>
      <c r="J41" s="8">
        <f>$J$14+$J$26+$J$38</f>
        <v>114901</v>
      </c>
      <c r="K41" s="8">
        <f>$K$14+$K$26+$K$38</f>
        <v>109865</v>
      </c>
      <c r="L41" s="8">
        <f>$L$14+$L$26+$L$38</f>
        <v>108346</v>
      </c>
      <c r="M41" s="8">
        <f>$M$14+$M$26+$M$38</f>
        <v>107170</v>
      </c>
      <c r="N41" s="8">
        <f>$N$14+$N$26+$N$38</f>
        <v>106432</v>
      </c>
      <c r="O41" s="8">
        <f>SUM(C41:N41)</f>
        <v>1348292</v>
      </c>
      <c r="P41" s="8">
        <f>AVERAGE(C41:N41)</f>
        <v>112357.66666666667</v>
      </c>
      <c r="Q41" s="10"/>
    </row>
    <row r="42" spans="1:17" ht="15.75">
      <c r="A42" s="10"/>
      <c r="B42" s="6" t="s">
        <v>72</v>
      </c>
      <c r="C42" s="8">
        <f>$C$15+$C$27+$C$39</f>
        <v>151574398</v>
      </c>
      <c r="D42" s="8">
        <f>$D$15+$D$27+$D$39</f>
        <v>122512865</v>
      </c>
      <c r="E42" s="8">
        <f>$E$15+$E$27+$E$39</f>
        <v>132554230</v>
      </c>
      <c r="F42" s="8">
        <f>$F$15+$F$27+$F$39</f>
        <v>133531952</v>
      </c>
      <c r="G42" s="8">
        <f>$G$15+$G$27+$G$39</f>
        <v>111331408</v>
      </c>
      <c r="H42" s="8">
        <f>$H$15+$H$27+$H$39</f>
        <v>122085301</v>
      </c>
      <c r="I42" s="8">
        <f>$I$15+$I$27+$I$39</f>
        <v>136147672</v>
      </c>
      <c r="J42" s="8">
        <f>$J$15+$J$27+$J$39</f>
        <v>137705239</v>
      </c>
      <c r="K42" s="8">
        <f>$K$15+$K$27+$K$39</f>
        <v>132439358</v>
      </c>
      <c r="L42" s="8">
        <f>$L$15+$L$27+$L$39</f>
        <v>125931248</v>
      </c>
      <c r="M42" s="8">
        <f>$M$15+$M$27+$M$39</f>
        <v>115034855</v>
      </c>
      <c r="N42" s="8">
        <f>$N$15+$N$27+$N$39</f>
        <v>126158911</v>
      </c>
      <c r="O42" s="8">
        <f>SUM(C42:N42)</f>
        <v>1547007437</v>
      </c>
      <c r="P42" s="8">
        <f>AVERAGE(C42:N42)</f>
        <v>128917286.41666667</v>
      </c>
      <c r="Q42" s="10"/>
    </row>
    <row r="43" spans="1:17" ht="15">
      <c r="A43" s="10"/>
      <c r="Q43" s="10"/>
    </row>
    <row r="44" spans="1:17" ht="15">
      <c r="A44" s="10"/>
      <c r="Q44" s="10"/>
    </row>
    <row r="45" spans="1:17" ht="15">
      <c r="A45" s="2" t="s">
        <v>108</v>
      </c>
      <c r="Q45" s="10"/>
    </row>
    <row r="46" spans="1:17" ht="15">
      <c r="A46" s="10"/>
      <c r="Q46" s="10"/>
    </row>
    <row r="47" spans="1:1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57" ht="15.75">
      <c r="A57" s="6"/>
    </row>
    <row r="58" ht="15.75">
      <c r="A58" s="6"/>
    </row>
    <row r="59" ht="15.75">
      <c r="A59" s="6"/>
    </row>
    <row r="60" ht="15.75">
      <c r="A60" s="6"/>
    </row>
    <row r="61" ht="15.75">
      <c r="A61" s="6"/>
    </row>
    <row r="62" ht="15.75">
      <c r="A62" s="6"/>
    </row>
    <row r="63" ht="15.75">
      <c r="A63" s="6"/>
    </row>
    <row r="64" ht="15.75">
      <c r="A64" s="6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  <row r="79" ht="15.75">
      <c r="A79" s="6"/>
    </row>
    <row r="80" ht="15.75">
      <c r="A80" s="6"/>
    </row>
    <row r="81" ht="15.75">
      <c r="A81" s="6"/>
    </row>
    <row r="82" ht="15.75">
      <c r="A82" s="6"/>
    </row>
    <row r="83" ht="15.75">
      <c r="A83" s="6"/>
    </row>
    <row r="84" ht="15.75">
      <c r="A84" s="6"/>
    </row>
    <row r="85" ht="15.75">
      <c r="A85" s="6"/>
    </row>
  </sheetData>
  <printOptions/>
  <pageMargins left="0.5" right="0.5" top="0.5" bottom="0.5" header="0" footer="0"/>
  <pageSetup fitToHeight="1" fitToWidth="1" horizontalDpi="300" verticalDpi="300" orientation="landscape" scale="4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