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0" firstSheet="2" activeTab="3"/>
  </bookViews>
  <sheets>
    <sheet name="SOP_2006" sheetId="1" r:id="rId1"/>
    <sheet name="Total_2006" sheetId="2" r:id="rId2"/>
    <sheet name="SOP_2005" sheetId="3" r:id="rId3"/>
    <sheet name="Total_2005" sheetId="4" r:id="rId4"/>
  </sheets>
  <definedNames/>
  <calcPr fullCalcOnLoad="1"/>
</workbook>
</file>

<file path=xl/sharedStrings.xml><?xml version="1.0" encoding="utf-8"?>
<sst xmlns="http://schemas.openxmlformats.org/spreadsheetml/2006/main" count="236" uniqueCount="45">
  <si>
    <t>Rate</t>
  </si>
  <si>
    <t>A</t>
  </si>
  <si>
    <t>C</t>
  </si>
  <si>
    <t>EP</t>
  </si>
  <si>
    <t>EPT</t>
  </si>
  <si>
    <t>ES</t>
  </si>
  <si>
    <t>EST</t>
  </si>
  <si>
    <t>HT</t>
  </si>
  <si>
    <t>SL_T</t>
  </si>
  <si>
    <t>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</si>
  <si>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</si>
  <si>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</si>
  <si>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</si>
  <si>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</si>
  <si>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</si>
  <si>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</si>
  <si>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</si>
  <si>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</si>
  <si>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</si>
  <si>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</si>
  <si>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</si>
  <si>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</si>
  <si>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</si>
  <si>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Annual</t>
  </si>
  <si>
    <t>Average</t>
  </si>
  <si>
    <t>D</t>
  </si>
  <si>
    <t>Maine Public Service Company</t>
  </si>
  <si>
    <t>Small</t>
  </si>
  <si>
    <t>Medium</t>
  </si>
  <si>
    <t>Large</t>
  </si>
  <si>
    <t>FERC</t>
  </si>
  <si>
    <t>excludes</t>
  </si>
  <si>
    <t>D2</t>
  </si>
  <si>
    <t>Exhibit _</t>
  </si>
  <si>
    <t>TY2005 Monthly Coincident Peaks</t>
  </si>
  <si>
    <t>HOUR17</t>
  </si>
  <si>
    <t>HOUR18</t>
  </si>
  <si>
    <t>HOUR19</t>
  </si>
  <si>
    <t>HOUR11</t>
  </si>
  <si>
    <t>HOUR14</t>
  </si>
  <si>
    <t>HOUR15</t>
  </si>
  <si>
    <t>%MPS</t>
  </si>
  <si>
    <t>TY2006 Monthly Coincident Peaks</t>
  </si>
  <si>
    <t>Total CPs - kW</t>
  </si>
  <si>
    <t>SOP CPs - kW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</si>
</sst>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#,##0.000000"/>
    <numFmt numFmtId="167" formatCode="0.0%"/>
    <numFmt numFmtId="168" formatCode="#,##0.0_);[Red]\(#,##0.0\)"/>
    <numFmt numFmtId="169" formatCode="#,##0.000"/>
  </numFmts>
  <fonts count="6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0" fillId="0" borderId="0" xfId="0" applyNumberFormat="1" applyAlignment="1">
      <alignment horizontal="centerContinuous"/>
    </xf>
    <xf numFmtId="3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left"/>
    </xf>
    <xf numFmtId="10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5" fillId="0" borderId="0" xfId="0" applyNumberFormat="1" applyFont="1" applyAlignment="1">
      <alignment horizontal="centerContinuous"/>
    </xf>
    <xf numFmtId="1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 wrapText="1"/>
    </xf>
    <xf numFmtId="38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8" fontId="0" fillId="0" borderId="0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8" fontId="1" fillId="0" borderId="0" xfId="0" applyNumberFormat="1" applyFont="1" applyFill="1" applyBorder="1" applyAlignment="1">
      <alignment wrapText="1"/>
    </xf>
    <xf numFmtId="38" fontId="0" fillId="0" borderId="0" xfId="0" applyNumberFormat="1" applyFill="1" applyAlignment="1">
      <alignment horizontal="center"/>
    </xf>
    <xf numFmtId="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1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workbookViewId="0" topLeftCell="A1">
      <selection activeCell="E9" sqref="E9"/>
    </sheetView>
  </sheetViews>
  <sheetFormatPr defaultColWidth="9.140625" defaultRowHeight="12.75"/>
  <cols>
    <col min="1" max="1" width="7.28125" style="1" customWidth="1"/>
    <col min="2" max="2" width="2.28125" style="1" customWidth="1"/>
    <col min="3" max="3" width="14.00390625" style="1" customWidth="1"/>
    <col min="4" max="4" width="13.00390625" style="1" customWidth="1"/>
    <col min="5" max="14" width="14.00390625" style="1" customWidth="1"/>
    <col min="15" max="15" width="8.8515625" style="1" customWidth="1"/>
    <col min="16" max="16" width="8.140625" style="1" customWidth="1"/>
    <col min="17" max="17" width="5.421875" style="1" customWidth="1"/>
    <col min="18" max="16384" width="9.140625" style="1" customWidth="1"/>
  </cols>
  <sheetData>
    <row r="1" ht="12" customHeight="1">
      <c r="N1" s="1" t="s">
        <v>33</v>
      </c>
    </row>
    <row r="2" spans="1:16" ht="12.75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5"/>
      <c r="P2" s="5"/>
    </row>
    <row r="3" spans="1:16" ht="12.75">
      <c r="A3" s="19" t="s">
        <v>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5"/>
      <c r="P3" s="5"/>
    </row>
    <row r="4" spans="1:16" ht="12.75">
      <c r="A4" s="19" t="s">
        <v>44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5"/>
      <c r="P4" s="5"/>
    </row>
    <row r="6" spans="3:19" ht="12.75">
      <c r="C6" s="7">
        <v>2006</v>
      </c>
      <c r="D6" s="7">
        <v>2006</v>
      </c>
      <c r="E6" s="7">
        <v>2006</v>
      </c>
      <c r="F6" s="7">
        <v>2006</v>
      </c>
      <c r="G6" s="7">
        <v>2006</v>
      </c>
      <c r="H6" s="7">
        <v>2006</v>
      </c>
      <c r="I6" s="7">
        <v>2006</v>
      </c>
      <c r="J6" s="7">
        <v>2006</v>
      </c>
      <c r="K6" s="7">
        <v>2006</v>
      </c>
      <c r="L6" s="7">
        <v>2006</v>
      </c>
      <c r="M6" s="7">
        <v>2006</v>
      </c>
      <c r="N6" s="7">
        <v>2006</v>
      </c>
      <c r="O6" s="7">
        <v>2006</v>
      </c>
      <c r="P6" s="6"/>
      <c r="Q6" s="8"/>
      <c r="R6" s="7">
        <v>2005</v>
      </c>
      <c r="S6" s="6" t="s">
        <v>30</v>
      </c>
    </row>
    <row r="7" spans="3:19" ht="12.75"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  <c r="K7" s="6" t="s">
        <v>18</v>
      </c>
      <c r="L7" s="6" t="s">
        <v>19</v>
      </c>
      <c r="M7" s="6" t="s">
        <v>20</v>
      </c>
      <c r="N7" s="6" t="s">
        <v>21</v>
      </c>
      <c r="O7" s="6" t="s">
        <v>23</v>
      </c>
      <c r="P7" s="6"/>
      <c r="Q7" s="8"/>
      <c r="R7" s="6" t="s">
        <v>23</v>
      </c>
      <c r="S7" s="6" t="s">
        <v>31</v>
      </c>
    </row>
    <row r="8" spans="3:19" ht="12.75">
      <c r="C8" s="6">
        <v>4</v>
      </c>
      <c r="D8" s="6">
        <v>27</v>
      </c>
      <c r="E8" s="6">
        <v>1</v>
      </c>
      <c r="F8" s="6">
        <v>5</v>
      </c>
      <c r="G8" s="6">
        <v>24</v>
      </c>
      <c r="H8" s="6">
        <v>28</v>
      </c>
      <c r="I8" s="6"/>
      <c r="J8" s="6"/>
      <c r="K8" s="6"/>
      <c r="L8" s="6"/>
      <c r="M8" s="6"/>
      <c r="N8" s="6"/>
      <c r="O8" s="6" t="s">
        <v>24</v>
      </c>
      <c r="P8" s="6"/>
      <c r="Q8" s="8"/>
      <c r="R8" s="6" t="s">
        <v>24</v>
      </c>
      <c r="S8" s="6" t="s">
        <v>32</v>
      </c>
    </row>
    <row r="9" spans="1:19" ht="13.5" customHeight="1">
      <c r="A9" s="9" t="s">
        <v>0</v>
      </c>
      <c r="C9" s="16" t="s">
        <v>35</v>
      </c>
      <c r="D9" s="16" t="s">
        <v>36</v>
      </c>
      <c r="E9" s="16" t="s">
        <v>38</v>
      </c>
      <c r="F9" s="16" t="s">
        <v>38</v>
      </c>
      <c r="G9" s="16" t="s">
        <v>38</v>
      </c>
      <c r="H9" s="16" t="s">
        <v>38</v>
      </c>
      <c r="I9" s="27"/>
      <c r="J9" s="27"/>
      <c r="K9" s="27"/>
      <c r="L9" s="27"/>
      <c r="M9" s="27"/>
      <c r="N9" s="27"/>
      <c r="O9" s="6"/>
      <c r="P9" s="6" t="s">
        <v>41</v>
      </c>
      <c r="Q9" s="8"/>
      <c r="R9" s="6"/>
      <c r="S9" s="6" t="s">
        <v>41</v>
      </c>
    </row>
    <row r="10" spans="1:19" ht="13.5" customHeight="1">
      <c r="A10" s="2" t="s">
        <v>1</v>
      </c>
      <c r="C10" s="1">
        <v>33048</v>
      </c>
      <c r="D10" s="1">
        <v>33985</v>
      </c>
      <c r="E10" s="1">
        <v>25734</v>
      </c>
      <c r="F10" s="1">
        <v>22587</v>
      </c>
      <c r="G10" s="1">
        <v>21687</v>
      </c>
      <c r="H10" s="1">
        <v>25426</v>
      </c>
      <c r="O10" s="6">
        <f>+AVERAGE(C10:H10)</f>
        <v>27077.833333333332</v>
      </c>
      <c r="P10" s="10">
        <f>+O10/Total_2006!$O$21</f>
        <v>0.3025168931814669</v>
      </c>
      <c r="Q10" s="4" t="s">
        <v>1</v>
      </c>
      <c r="R10" s="6">
        <f>+O10</f>
        <v>27077.833333333332</v>
      </c>
      <c r="S10" s="10">
        <f>+R10/Total_2006!$R$21</f>
        <v>0.3041644356744087</v>
      </c>
    </row>
    <row r="11" spans="1:19" ht="13.5" customHeight="1">
      <c r="A11" s="2" t="s">
        <v>2</v>
      </c>
      <c r="C11" s="1">
        <v>15041</v>
      </c>
      <c r="D11" s="1">
        <v>13129</v>
      </c>
      <c r="E11" s="1">
        <v>13132</v>
      </c>
      <c r="F11" s="1">
        <v>14512</v>
      </c>
      <c r="G11" s="1">
        <v>15186</v>
      </c>
      <c r="H11" s="1">
        <v>14951</v>
      </c>
      <c r="O11" s="6">
        <f aca="true" t="shared" si="0" ref="O11:O21">+AVERAGE(C11:H11)</f>
        <v>14325.166666666666</v>
      </c>
      <c r="P11" s="10">
        <f>+O11/Total_2006!$O$21</f>
        <v>0.16004252854943013</v>
      </c>
      <c r="Q11" s="4" t="s">
        <v>2</v>
      </c>
      <c r="R11" s="6">
        <f>+O11</f>
        <v>14325.166666666666</v>
      </c>
      <c r="S11" s="10">
        <f>+R11/Total_2006!$R$21</f>
        <v>0.16091413893683704</v>
      </c>
    </row>
    <row r="12" spans="1:19" ht="13.5" customHeight="1">
      <c r="A12" s="2" t="s">
        <v>25</v>
      </c>
      <c r="C12" s="1">
        <v>383</v>
      </c>
      <c r="D12" s="1">
        <v>361</v>
      </c>
      <c r="E12" s="1">
        <v>394</v>
      </c>
      <c r="F12" s="1">
        <v>442</v>
      </c>
      <c r="G12" s="1">
        <v>525</v>
      </c>
      <c r="H12" s="1">
        <v>525</v>
      </c>
      <c r="O12" s="6">
        <f t="shared" si="0"/>
        <v>438.3333333333333</v>
      </c>
      <c r="P12" s="10">
        <f>+O12/Total_2006!$O$21</f>
        <v>0.0048971140543449315</v>
      </c>
      <c r="Q12" s="4" t="s">
        <v>25</v>
      </c>
      <c r="R12" s="6">
        <v>0</v>
      </c>
      <c r="S12" s="10">
        <f>+R12/Total_2006!$R$21</f>
        <v>0</v>
      </c>
    </row>
    <row r="13" spans="1:19" ht="13.5" customHeight="1">
      <c r="A13" s="2" t="s">
        <v>5</v>
      </c>
      <c r="C13" s="1">
        <v>8420</v>
      </c>
      <c r="D13" s="1">
        <v>8276</v>
      </c>
      <c r="E13" s="1">
        <v>9512</v>
      </c>
      <c r="F13" s="1">
        <v>10593</v>
      </c>
      <c r="G13" s="1">
        <v>9310</v>
      </c>
      <c r="H13" s="1">
        <v>11433</v>
      </c>
      <c r="O13" s="6">
        <f t="shared" si="0"/>
        <v>9590.666666666666</v>
      </c>
      <c r="P13" s="10">
        <f>+O13/Total_2006!$O$21</f>
        <v>0.10714811070084591</v>
      </c>
      <c r="Q13" s="4" t="s">
        <v>5</v>
      </c>
      <c r="R13" s="6">
        <f aca="true" t="shared" si="1" ref="R13:R19">+O13</f>
        <v>9590.666666666666</v>
      </c>
      <c r="S13" s="10">
        <f>+R13/Total_2006!$R$21</f>
        <v>0.10773165188283267</v>
      </c>
    </row>
    <row r="14" spans="1:19" ht="13.5" customHeight="1">
      <c r="A14" s="2" t="s">
        <v>3</v>
      </c>
      <c r="C14" s="1">
        <v>957</v>
      </c>
      <c r="D14" s="1">
        <v>975</v>
      </c>
      <c r="E14" s="1">
        <v>1140</v>
      </c>
      <c r="F14" s="1">
        <v>1165</v>
      </c>
      <c r="G14" s="1">
        <v>1029</v>
      </c>
      <c r="H14" s="1">
        <v>1212</v>
      </c>
      <c r="O14" s="6">
        <f t="shared" si="0"/>
        <v>1079.6666666666667</v>
      </c>
      <c r="P14" s="10">
        <f>+O14/Total_2006!$O$21</f>
        <v>0.012062169142222993</v>
      </c>
      <c r="Q14" s="8" t="s">
        <v>3</v>
      </c>
      <c r="R14" s="6">
        <f t="shared" si="1"/>
        <v>1079.6666666666667</v>
      </c>
      <c r="S14" s="10">
        <f>+R14/Total_2006!$R$21</f>
        <v>0.01212786113056079</v>
      </c>
    </row>
    <row r="15" spans="1:19" ht="13.5" customHeight="1">
      <c r="A15" s="2" t="s">
        <v>6</v>
      </c>
      <c r="B15" s="2"/>
      <c r="C15" s="1">
        <v>709</v>
      </c>
      <c r="D15" s="1">
        <v>665</v>
      </c>
      <c r="E15" s="1">
        <v>759</v>
      </c>
      <c r="F15" s="1">
        <v>753</v>
      </c>
      <c r="G15" s="1">
        <v>828</v>
      </c>
      <c r="H15" s="1">
        <v>902</v>
      </c>
      <c r="O15" s="6">
        <f t="shared" si="0"/>
        <v>769.3333333333334</v>
      </c>
      <c r="P15" s="10">
        <f>+O15/Total_2006!$O$21</f>
        <v>0.008595086872568899</v>
      </c>
      <c r="Q15" s="2" t="s">
        <v>6</v>
      </c>
      <c r="R15" s="6">
        <f t="shared" si="1"/>
        <v>769.3333333333334</v>
      </c>
      <c r="S15" s="10">
        <f>+R15/Total_2006!$R$21</f>
        <v>0.008641896724092097</v>
      </c>
    </row>
    <row r="16" spans="1:19" ht="13.5" customHeight="1">
      <c r="A16" s="2" t="s">
        <v>4</v>
      </c>
      <c r="B16" s="2"/>
      <c r="C16" s="1">
        <v>931</v>
      </c>
      <c r="D16" s="1">
        <v>939</v>
      </c>
      <c r="E16" s="1">
        <v>1010</v>
      </c>
      <c r="F16" s="1">
        <v>1208</v>
      </c>
      <c r="G16" s="1">
        <v>991</v>
      </c>
      <c r="H16" s="1">
        <v>1010</v>
      </c>
      <c r="O16" s="6">
        <f t="shared" si="0"/>
        <v>1014.8333333333334</v>
      </c>
      <c r="P16" s="10">
        <f>+O16/Total_2006!$O$21</f>
        <v>0.011337843147112659</v>
      </c>
      <c r="Q16" s="2" t="s">
        <v>4</v>
      </c>
      <c r="R16" s="6">
        <f t="shared" si="1"/>
        <v>1014.8333333333334</v>
      </c>
      <c r="S16" s="10">
        <f>+R16/Total_2006!$R$21</f>
        <v>0.011399590371099822</v>
      </c>
    </row>
    <row r="17" spans="1:19" ht="13.5" customHeight="1">
      <c r="A17" s="2" t="s">
        <v>9</v>
      </c>
      <c r="C17" s="1">
        <v>53</v>
      </c>
      <c r="D17" s="1">
        <v>42</v>
      </c>
      <c r="E17" s="1">
        <v>864</v>
      </c>
      <c r="F17" s="1">
        <v>51</v>
      </c>
      <c r="G17" s="1">
        <v>51</v>
      </c>
      <c r="H17" s="1">
        <v>12</v>
      </c>
      <c r="O17" s="6">
        <f t="shared" si="0"/>
        <v>178.83333333333334</v>
      </c>
      <c r="P17" s="10">
        <f>+O17/Total_2006!$O$21</f>
        <v>0.001997948053350613</v>
      </c>
      <c r="Q17" s="4" t="s">
        <v>9</v>
      </c>
      <c r="R17" s="6">
        <f t="shared" si="1"/>
        <v>178.83333333333334</v>
      </c>
      <c r="S17" s="10">
        <f>+R17/Total_2006!$R$21</f>
        <v>0.00200882911285763</v>
      </c>
    </row>
    <row r="18" spans="1:19" ht="13.5" customHeight="1">
      <c r="A18" s="2" t="s">
        <v>7</v>
      </c>
      <c r="C18" s="1">
        <v>423</v>
      </c>
      <c r="D18" s="1">
        <v>409</v>
      </c>
      <c r="E18" s="1">
        <v>397</v>
      </c>
      <c r="F18" s="1">
        <v>554</v>
      </c>
      <c r="G18" s="1">
        <v>4947</v>
      </c>
      <c r="H18" s="1">
        <v>747</v>
      </c>
      <c r="O18" s="6">
        <f t="shared" si="0"/>
        <v>1246.1666666666667</v>
      </c>
      <c r="P18" s="10">
        <f>+O18/Total_2006!$O$21</f>
        <v>0.013922327674652873</v>
      </c>
      <c r="Q18" s="4" t="s">
        <v>7</v>
      </c>
      <c r="R18" s="6">
        <f t="shared" si="1"/>
        <v>1246.1666666666667</v>
      </c>
      <c r="S18" s="10">
        <f>+R18/Total_2006!$R$21</f>
        <v>0.013998150304600651</v>
      </c>
    </row>
    <row r="19" spans="1:19" ht="13.5" customHeight="1">
      <c r="A19" s="2" t="s">
        <v>8</v>
      </c>
      <c r="C19" s="1">
        <v>627</v>
      </c>
      <c r="D19" s="1">
        <v>843</v>
      </c>
      <c r="E19" s="1">
        <v>0</v>
      </c>
      <c r="F19" s="1">
        <v>0</v>
      </c>
      <c r="G19" s="1">
        <v>0</v>
      </c>
      <c r="H19" s="1">
        <v>0</v>
      </c>
      <c r="O19" s="6">
        <f t="shared" si="0"/>
        <v>245</v>
      </c>
      <c r="P19" s="10">
        <f>+O19/Total_2006!$O$21</f>
        <v>0.0027371702128848097</v>
      </c>
      <c r="Q19" s="4" t="s">
        <v>8</v>
      </c>
      <c r="R19" s="6">
        <f t="shared" si="1"/>
        <v>245</v>
      </c>
      <c r="S19" s="10">
        <f>+R19/Total_2006!$R$21</f>
        <v>0.002752077163001599</v>
      </c>
    </row>
    <row r="20" spans="1:19" ht="13.5" customHeight="1">
      <c r="A20" s="2"/>
      <c r="O20" s="6"/>
      <c r="P20" s="6"/>
      <c r="Q20" s="8"/>
      <c r="R20" s="6"/>
      <c r="S20" s="6"/>
    </row>
    <row r="21" spans="1:19" ht="12.75">
      <c r="A21" s="11" t="s">
        <v>22</v>
      </c>
      <c r="C21" s="11">
        <f aca="true" t="shared" si="2" ref="C21:N21">+SUM(C10:C19)</f>
        <v>60592</v>
      </c>
      <c r="D21" s="11">
        <f t="shared" si="2"/>
        <v>59624</v>
      </c>
      <c r="E21" s="11">
        <f t="shared" si="2"/>
        <v>52942</v>
      </c>
      <c r="F21" s="11">
        <f t="shared" si="2"/>
        <v>51865</v>
      </c>
      <c r="G21" s="11">
        <f t="shared" si="2"/>
        <v>54554</v>
      </c>
      <c r="H21" s="11">
        <f t="shared" si="2"/>
        <v>56218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  <c r="M21" s="11">
        <f t="shared" si="2"/>
        <v>0</v>
      </c>
      <c r="N21" s="11">
        <f t="shared" si="2"/>
        <v>0</v>
      </c>
      <c r="O21" s="6">
        <f t="shared" si="0"/>
        <v>55965.833333333336</v>
      </c>
      <c r="P21" s="10">
        <f>+SUM(P10:P19)</f>
        <v>0.6252571915888807</v>
      </c>
      <c r="Q21" s="8" t="s">
        <v>22</v>
      </c>
      <c r="R21" s="6">
        <f>+SUM(R10:R19)</f>
        <v>55527.5</v>
      </c>
      <c r="S21" s="10">
        <f>+SUM(S10:S19)</f>
        <v>0.623738631300291</v>
      </c>
    </row>
    <row r="22" spans="3:14" ht="12.75">
      <c r="C22" s="12">
        <f aca="true" t="shared" si="3" ref="C22:N22">+C21/(+MAX($C$21:$N$21))</f>
        <v>1</v>
      </c>
      <c r="D22" s="12">
        <f t="shared" si="3"/>
        <v>0.9840242936361235</v>
      </c>
      <c r="E22" s="12">
        <f t="shared" si="3"/>
        <v>0.873745709004489</v>
      </c>
      <c r="F22" s="12">
        <f t="shared" si="3"/>
        <v>0.8559710852917877</v>
      </c>
      <c r="G22" s="12">
        <f t="shared" si="3"/>
        <v>0.900349881172432</v>
      </c>
      <c r="H22" s="12">
        <f t="shared" si="3"/>
        <v>0.9278122524425667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M22" s="12">
        <f t="shared" si="3"/>
        <v>0</v>
      </c>
      <c r="N22" s="12">
        <f t="shared" si="3"/>
        <v>0</v>
      </c>
    </row>
    <row r="23" spans="1:19" ht="12.75">
      <c r="A23" s="8"/>
      <c r="B23" s="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8"/>
      <c r="P23" s="8"/>
      <c r="Q23" s="8"/>
      <c r="R23" s="8"/>
      <c r="S23" s="8"/>
    </row>
    <row r="26" spans="1:16" ht="12.75">
      <c r="A26" s="13" t="s">
        <v>27</v>
      </c>
      <c r="C26" s="1">
        <f>+C10+C11+C12+C19</f>
        <v>49099</v>
      </c>
      <c r="D26" s="1">
        <f aca="true" t="shared" si="4" ref="D26:N26">+D10+D11+D12+D19</f>
        <v>48318</v>
      </c>
      <c r="E26" s="1">
        <f t="shared" si="4"/>
        <v>39260</v>
      </c>
      <c r="F26" s="1">
        <f t="shared" si="4"/>
        <v>37541</v>
      </c>
      <c r="G26" s="1">
        <f t="shared" si="4"/>
        <v>37398</v>
      </c>
      <c r="H26" s="1">
        <f t="shared" si="4"/>
        <v>40902</v>
      </c>
      <c r="I26" s="1">
        <f t="shared" si="4"/>
        <v>0</v>
      </c>
      <c r="J26" s="1">
        <f t="shared" si="4"/>
        <v>0</v>
      </c>
      <c r="K26" s="1">
        <f t="shared" si="4"/>
        <v>0</v>
      </c>
      <c r="L26" s="1">
        <f t="shared" si="4"/>
        <v>0</v>
      </c>
      <c r="M26" s="1">
        <f t="shared" si="4"/>
        <v>0</v>
      </c>
      <c r="N26" s="1">
        <f t="shared" si="4"/>
        <v>0</v>
      </c>
      <c r="O26" s="1">
        <f>+O10+O11+O12+O19</f>
        <v>42086.333333333336</v>
      </c>
      <c r="P26" s="14">
        <f>+O26/Total_2006!$O$21</f>
        <v>0.4701937059981268</v>
      </c>
    </row>
    <row r="27" ht="12.75">
      <c r="A27" s="13"/>
    </row>
    <row r="28" spans="1:16" ht="12.75">
      <c r="A28" s="13" t="s">
        <v>28</v>
      </c>
      <c r="C28" s="1">
        <f>+C13+C14</f>
        <v>9377</v>
      </c>
      <c r="D28" s="1">
        <f aca="true" t="shared" si="5" ref="D28:N28">+D13+D14</f>
        <v>9251</v>
      </c>
      <c r="E28" s="1">
        <f t="shared" si="5"/>
        <v>10652</v>
      </c>
      <c r="F28" s="1">
        <f t="shared" si="5"/>
        <v>11758</v>
      </c>
      <c r="G28" s="1">
        <f t="shared" si="5"/>
        <v>10339</v>
      </c>
      <c r="H28" s="1">
        <f t="shared" si="5"/>
        <v>12645</v>
      </c>
      <c r="I28" s="1">
        <f t="shared" si="5"/>
        <v>0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>+O13+O14</f>
        <v>10670.333333333332</v>
      </c>
      <c r="P28" s="14">
        <f>+O28/Total_2006!$O$21</f>
        <v>0.1192102798430689</v>
      </c>
    </row>
    <row r="29" ht="12.75">
      <c r="A29" s="13"/>
    </row>
    <row r="30" spans="1:16" ht="12.75">
      <c r="A30" s="13" t="s">
        <v>29</v>
      </c>
      <c r="C30" s="1">
        <f>+C15+C16+C17+C18</f>
        <v>2116</v>
      </c>
      <c r="D30" s="1">
        <f aca="true" t="shared" si="6" ref="D30:N30">+D15+D16+D17+D18</f>
        <v>2055</v>
      </c>
      <c r="E30" s="1">
        <f t="shared" si="6"/>
        <v>3030</v>
      </c>
      <c r="F30" s="1">
        <f t="shared" si="6"/>
        <v>2566</v>
      </c>
      <c r="G30" s="1">
        <f t="shared" si="6"/>
        <v>6817</v>
      </c>
      <c r="H30" s="1">
        <f t="shared" si="6"/>
        <v>2671</v>
      </c>
      <c r="I30" s="1">
        <f t="shared" si="6"/>
        <v>0</v>
      </c>
      <c r="J30" s="1">
        <f t="shared" si="6"/>
        <v>0</v>
      </c>
      <c r="K30" s="1">
        <f t="shared" si="6"/>
        <v>0</v>
      </c>
      <c r="L30" s="1">
        <f t="shared" si="6"/>
        <v>0</v>
      </c>
      <c r="M30" s="1">
        <f t="shared" si="6"/>
        <v>0</v>
      </c>
      <c r="N30" s="1">
        <f t="shared" si="6"/>
        <v>0</v>
      </c>
      <c r="O30" s="1">
        <f>+O15+O16+O17+O18</f>
        <v>3209.166666666667</v>
      </c>
      <c r="P30" s="14">
        <f>+O30/Total_2006!$O$21</f>
        <v>0.035853205747685045</v>
      </c>
    </row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</sheetData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workbookViewId="0" topLeftCell="A1">
      <selection activeCell="A4" sqref="A4"/>
    </sheetView>
  </sheetViews>
  <sheetFormatPr defaultColWidth="9.140625" defaultRowHeight="12.75"/>
  <cols>
    <col min="1" max="1" width="7.28125" style="1" customWidth="1"/>
    <col min="2" max="2" width="2.421875" style="1" customWidth="1"/>
    <col min="3" max="3" width="14.00390625" style="1" customWidth="1"/>
    <col min="4" max="4" width="13.00390625" style="1" customWidth="1"/>
    <col min="5" max="14" width="14.00390625" style="1" customWidth="1"/>
    <col min="15" max="15" width="8.8515625" style="1" customWidth="1"/>
    <col min="16" max="16" width="8.140625" style="1" customWidth="1"/>
    <col min="17" max="17" width="5.421875" style="1" customWidth="1"/>
    <col min="18" max="16384" width="9.140625" style="1" customWidth="1"/>
  </cols>
  <sheetData>
    <row r="1" ht="12.75">
      <c r="N1" s="1" t="s">
        <v>33</v>
      </c>
    </row>
    <row r="2" spans="1:16" ht="12.75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5"/>
      <c r="P2" s="5"/>
    </row>
    <row r="3" spans="1:16" ht="12.75">
      <c r="A3" s="19" t="s">
        <v>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5"/>
      <c r="P3" s="5"/>
    </row>
    <row r="4" spans="1:16" ht="12.75">
      <c r="A4" s="19" t="s">
        <v>43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5"/>
      <c r="P4" s="5"/>
    </row>
    <row r="6" spans="3:19" ht="12.75">
      <c r="C6" s="7">
        <v>2006</v>
      </c>
      <c r="D6" s="7">
        <v>2006</v>
      </c>
      <c r="E6" s="7">
        <v>2006</v>
      </c>
      <c r="F6" s="7">
        <v>2006</v>
      </c>
      <c r="G6" s="7">
        <v>2006</v>
      </c>
      <c r="H6" s="7">
        <v>2006</v>
      </c>
      <c r="I6" s="7">
        <v>2006</v>
      </c>
      <c r="J6" s="7">
        <v>2006</v>
      </c>
      <c r="K6" s="7">
        <v>2006</v>
      </c>
      <c r="L6" s="7">
        <v>2006</v>
      </c>
      <c r="M6" s="7">
        <v>2006</v>
      </c>
      <c r="N6" s="7">
        <v>2006</v>
      </c>
      <c r="O6" s="7">
        <v>2006</v>
      </c>
      <c r="P6" s="6"/>
      <c r="Q6" s="8"/>
      <c r="R6" s="7">
        <v>2005</v>
      </c>
      <c r="S6" s="6" t="s">
        <v>30</v>
      </c>
    </row>
    <row r="7" spans="3:19" ht="12.75"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  <c r="K7" s="6" t="s">
        <v>18</v>
      </c>
      <c r="L7" s="6" t="s">
        <v>19</v>
      </c>
      <c r="M7" s="6" t="s">
        <v>20</v>
      </c>
      <c r="N7" s="6" t="s">
        <v>21</v>
      </c>
      <c r="O7" s="6" t="s">
        <v>23</v>
      </c>
      <c r="P7" s="6"/>
      <c r="Q7" s="8"/>
      <c r="R7" s="6" t="s">
        <v>23</v>
      </c>
      <c r="S7" s="6" t="s">
        <v>31</v>
      </c>
    </row>
    <row r="8" spans="3:19" ht="12.75">
      <c r="C8" s="6">
        <v>4</v>
      </c>
      <c r="D8" s="6">
        <v>27</v>
      </c>
      <c r="E8" s="6">
        <v>1</v>
      </c>
      <c r="F8" s="6">
        <v>5</v>
      </c>
      <c r="G8" s="6">
        <v>24</v>
      </c>
      <c r="H8" s="6">
        <v>28</v>
      </c>
      <c r="I8" s="6"/>
      <c r="J8" s="6"/>
      <c r="K8" s="6"/>
      <c r="L8" s="6"/>
      <c r="M8" s="6"/>
      <c r="N8" s="6"/>
      <c r="O8" s="6" t="s">
        <v>24</v>
      </c>
      <c r="P8" s="6"/>
      <c r="Q8" s="8"/>
      <c r="R8" s="6" t="s">
        <v>24</v>
      </c>
      <c r="S8" s="6" t="s">
        <v>32</v>
      </c>
    </row>
    <row r="9" spans="1:19" ht="13.5" customHeight="1">
      <c r="A9" s="9" t="s">
        <v>0</v>
      </c>
      <c r="C9" s="16" t="s">
        <v>35</v>
      </c>
      <c r="D9" s="16" t="s">
        <v>36</v>
      </c>
      <c r="E9" s="16" t="s">
        <v>38</v>
      </c>
      <c r="F9" s="16" t="s">
        <v>38</v>
      </c>
      <c r="G9" s="16" t="s">
        <v>38</v>
      </c>
      <c r="H9" s="16" t="s">
        <v>38</v>
      </c>
      <c r="I9" s="17"/>
      <c r="J9" s="17"/>
      <c r="K9" s="17"/>
      <c r="L9" s="17"/>
      <c r="M9" s="17"/>
      <c r="N9" s="17"/>
      <c r="O9" s="6"/>
      <c r="P9" s="6"/>
      <c r="Q9" s="8"/>
      <c r="R9" s="6"/>
      <c r="S9" s="6"/>
    </row>
    <row r="10" spans="1:19" ht="13.5" customHeight="1">
      <c r="A10" s="2" t="s">
        <v>1</v>
      </c>
      <c r="C10" s="1">
        <v>34424</v>
      </c>
      <c r="D10" s="1">
        <v>35340</v>
      </c>
      <c r="E10" s="1">
        <v>26758</v>
      </c>
      <c r="F10" s="1">
        <v>23206</v>
      </c>
      <c r="G10" s="1">
        <v>21797</v>
      </c>
      <c r="H10" s="1">
        <v>25552</v>
      </c>
      <c r="O10" s="6">
        <f>+AVERAGE(C10:N10)</f>
        <v>27846.166666666668</v>
      </c>
      <c r="P10" s="10">
        <f aca="true" t="shared" si="0" ref="P10:P19">+O10/$O$21</f>
        <v>0.3111008079307179</v>
      </c>
      <c r="Q10" s="4" t="s">
        <v>1</v>
      </c>
      <c r="R10" s="6">
        <f>+O10</f>
        <v>27846.166666666668</v>
      </c>
      <c r="S10" s="10">
        <f aca="true" t="shared" si="1" ref="S10:S19">+R10/$R$21</f>
        <v>0.31279509943048855</v>
      </c>
    </row>
    <row r="11" spans="1:19" ht="13.5" customHeight="1">
      <c r="A11" s="2" t="s">
        <v>2</v>
      </c>
      <c r="C11" s="1">
        <v>17521</v>
      </c>
      <c r="D11" s="1">
        <v>15142</v>
      </c>
      <c r="E11" s="1">
        <v>15563</v>
      </c>
      <c r="F11" s="1">
        <v>15788</v>
      </c>
      <c r="G11" s="1">
        <v>15899</v>
      </c>
      <c r="H11" s="1">
        <v>15658</v>
      </c>
      <c r="O11" s="6">
        <f aca="true" t="shared" si="2" ref="O11:O19">+AVERAGE(C11:N11)</f>
        <v>15928.5</v>
      </c>
      <c r="P11" s="10">
        <f t="shared" si="0"/>
        <v>0.17795516626912528</v>
      </c>
      <c r="Q11" s="4" t="s">
        <v>2</v>
      </c>
      <c r="R11" s="6">
        <f>+O11</f>
        <v>15928.5</v>
      </c>
      <c r="S11" s="10">
        <f t="shared" si="1"/>
        <v>0.17892433098314683</v>
      </c>
    </row>
    <row r="12" spans="1:19" ht="13.5" customHeight="1">
      <c r="A12" s="2" t="s">
        <v>25</v>
      </c>
      <c r="C12" s="1">
        <v>446</v>
      </c>
      <c r="D12" s="1">
        <v>416</v>
      </c>
      <c r="E12" s="1">
        <v>466</v>
      </c>
      <c r="F12" s="1">
        <v>481</v>
      </c>
      <c r="G12" s="1">
        <v>550</v>
      </c>
      <c r="H12" s="1">
        <v>550</v>
      </c>
      <c r="O12" s="6">
        <f t="shared" si="2"/>
        <v>484.8333333333333</v>
      </c>
      <c r="P12" s="10">
        <f t="shared" si="0"/>
        <v>0.005416617788627151</v>
      </c>
      <c r="Q12" s="4" t="s">
        <v>25</v>
      </c>
      <c r="R12" s="6">
        <v>0</v>
      </c>
      <c r="S12" s="10">
        <f t="shared" si="1"/>
        <v>0</v>
      </c>
    </row>
    <row r="13" spans="1:19" ht="13.5" customHeight="1">
      <c r="A13" s="2" t="s">
        <v>5</v>
      </c>
      <c r="C13" s="1">
        <v>15100</v>
      </c>
      <c r="D13" s="1">
        <v>15619</v>
      </c>
      <c r="E13" s="1">
        <v>17019</v>
      </c>
      <c r="F13" s="1">
        <v>16258</v>
      </c>
      <c r="G13" s="1">
        <v>14621</v>
      </c>
      <c r="H13" s="1">
        <v>18074</v>
      </c>
      <c r="O13" s="6">
        <f t="shared" si="2"/>
        <v>16115.166666666666</v>
      </c>
      <c r="P13" s="10">
        <f t="shared" si="0"/>
        <v>0.1800406292884661</v>
      </c>
      <c r="Q13" s="4" t="s">
        <v>5</v>
      </c>
      <c r="R13" s="6">
        <f aca="true" t="shared" si="3" ref="R13:R19">+O13</f>
        <v>16115.166666666666</v>
      </c>
      <c r="S13" s="10">
        <f t="shared" si="1"/>
        <v>0.1810211516787671</v>
      </c>
    </row>
    <row r="14" spans="1:19" ht="13.5" customHeight="1">
      <c r="A14" s="2" t="s">
        <v>3</v>
      </c>
      <c r="C14" s="1">
        <v>1716</v>
      </c>
      <c r="D14" s="1">
        <v>1841</v>
      </c>
      <c r="E14" s="1">
        <v>2041</v>
      </c>
      <c r="F14" s="1">
        <v>1788</v>
      </c>
      <c r="G14" s="1">
        <v>1616</v>
      </c>
      <c r="H14" s="1">
        <v>1916</v>
      </c>
      <c r="O14" s="6">
        <f t="shared" si="2"/>
        <v>1819.6666666666667</v>
      </c>
      <c r="P14" s="10">
        <f t="shared" si="0"/>
        <v>0.020329540397466907</v>
      </c>
      <c r="Q14" s="8" t="s">
        <v>3</v>
      </c>
      <c r="R14" s="6">
        <f t="shared" si="3"/>
        <v>1819.6666666666667</v>
      </c>
      <c r="S14" s="10">
        <f t="shared" si="1"/>
        <v>0.020440257459626843</v>
      </c>
    </row>
    <row r="15" spans="1:19" ht="13.5" customHeight="1">
      <c r="A15" s="2" t="s">
        <v>6</v>
      </c>
      <c r="B15" s="2"/>
      <c r="C15" s="1">
        <v>709</v>
      </c>
      <c r="D15" s="1">
        <v>665</v>
      </c>
      <c r="E15" s="1">
        <v>759</v>
      </c>
      <c r="F15" s="1">
        <v>753</v>
      </c>
      <c r="G15" s="1">
        <v>828</v>
      </c>
      <c r="H15" s="1">
        <v>902</v>
      </c>
      <c r="O15" s="6">
        <f t="shared" si="2"/>
        <v>769.3333333333334</v>
      </c>
      <c r="P15" s="10">
        <f t="shared" si="0"/>
        <v>0.008595086872568899</v>
      </c>
      <c r="Q15" s="2" t="s">
        <v>6</v>
      </c>
      <c r="R15" s="6">
        <f t="shared" si="3"/>
        <v>769.3333333333334</v>
      </c>
      <c r="S15" s="10">
        <f t="shared" si="1"/>
        <v>0.008641896724092097</v>
      </c>
    </row>
    <row r="16" spans="1:19" ht="13.5" customHeight="1">
      <c r="A16" s="2" t="s">
        <v>4</v>
      </c>
      <c r="B16" s="2"/>
      <c r="C16" s="1">
        <v>3233</v>
      </c>
      <c r="D16" s="1">
        <v>2680</v>
      </c>
      <c r="E16" s="1">
        <v>2857</v>
      </c>
      <c r="F16" s="1">
        <v>3715</v>
      </c>
      <c r="G16" s="1">
        <v>3019</v>
      </c>
      <c r="H16" s="1">
        <v>2968</v>
      </c>
      <c r="O16" s="6">
        <f t="shared" si="2"/>
        <v>3078.6666666666665</v>
      </c>
      <c r="P16" s="10">
        <f t="shared" si="0"/>
        <v>0.03439524365469946</v>
      </c>
      <c r="Q16" s="2" t="s">
        <v>4</v>
      </c>
      <c r="R16" s="6">
        <f t="shared" si="3"/>
        <v>3078.6666666666665</v>
      </c>
      <c r="S16" s="10">
        <f t="shared" si="1"/>
        <v>0.034582564187051384</v>
      </c>
    </row>
    <row r="17" spans="1:19" ht="13.5" customHeight="1">
      <c r="A17" s="2" t="s">
        <v>9</v>
      </c>
      <c r="C17" s="1">
        <v>9298</v>
      </c>
      <c r="D17" s="1">
        <v>4899</v>
      </c>
      <c r="E17" s="1">
        <v>11872</v>
      </c>
      <c r="F17" s="1">
        <v>9708</v>
      </c>
      <c r="G17" s="1">
        <v>10362</v>
      </c>
      <c r="H17" s="1">
        <v>7098</v>
      </c>
      <c r="O17" s="6">
        <f t="shared" si="2"/>
        <v>8872.833333333334</v>
      </c>
      <c r="P17" s="10">
        <f t="shared" si="0"/>
        <v>0.09912838817914872</v>
      </c>
      <c r="Q17" s="4" t="s">
        <v>9</v>
      </c>
      <c r="R17" s="6">
        <f t="shared" si="3"/>
        <v>8872.833333333334</v>
      </c>
      <c r="S17" s="10">
        <f t="shared" si="1"/>
        <v>0.09966825301137153</v>
      </c>
    </row>
    <row r="18" spans="1:19" ht="13.5" customHeight="1">
      <c r="A18" s="2" t="s">
        <v>7</v>
      </c>
      <c r="C18" s="1">
        <v>12405</v>
      </c>
      <c r="D18" s="1">
        <v>13423</v>
      </c>
      <c r="E18" s="1">
        <v>13072</v>
      </c>
      <c r="F18" s="1">
        <v>13346</v>
      </c>
      <c r="G18" s="1">
        <v>18457</v>
      </c>
      <c r="H18" s="1">
        <v>14662</v>
      </c>
      <c r="O18" s="6">
        <f t="shared" si="2"/>
        <v>14227.5</v>
      </c>
      <c r="P18" s="10">
        <f t="shared" si="0"/>
        <v>0.15895138450538218</v>
      </c>
      <c r="Q18" s="4" t="s">
        <v>7</v>
      </c>
      <c r="R18" s="6">
        <f t="shared" si="3"/>
        <v>14227.5</v>
      </c>
      <c r="S18" s="10">
        <f t="shared" si="1"/>
        <v>0.15981705239430716</v>
      </c>
    </row>
    <row r="19" spans="1:19" ht="13.5" customHeight="1">
      <c r="A19" s="2" t="s">
        <v>8</v>
      </c>
      <c r="C19" s="1">
        <v>967</v>
      </c>
      <c r="D19" s="1">
        <v>1228</v>
      </c>
      <c r="E19" s="1">
        <v>0</v>
      </c>
      <c r="F19" s="1">
        <v>0</v>
      </c>
      <c r="G19" s="1">
        <v>0</v>
      </c>
      <c r="H19" s="1">
        <v>0</v>
      </c>
      <c r="O19" s="6">
        <f t="shared" si="2"/>
        <v>365.8333333333333</v>
      </c>
      <c r="P19" s="10">
        <f t="shared" si="0"/>
        <v>0.004087135113797386</v>
      </c>
      <c r="Q19" s="4" t="s">
        <v>8</v>
      </c>
      <c r="R19" s="6">
        <f t="shared" si="3"/>
        <v>365.8333333333333</v>
      </c>
      <c r="S19" s="10">
        <f t="shared" si="1"/>
        <v>0.004109394131148646</v>
      </c>
    </row>
    <row r="20" spans="1:19" ht="13.5" customHeight="1">
      <c r="A20" s="2"/>
      <c r="O20" s="6"/>
      <c r="P20" s="6"/>
      <c r="Q20" s="8"/>
      <c r="R20" s="6"/>
      <c r="S20" s="6"/>
    </row>
    <row r="21" spans="1:19" ht="12.75">
      <c r="A21" s="11" t="s">
        <v>22</v>
      </c>
      <c r="C21" s="11">
        <f aca="true" t="shared" si="4" ref="C21:N21">+SUM(C10:C19)</f>
        <v>95819</v>
      </c>
      <c r="D21" s="11">
        <f t="shared" si="4"/>
        <v>91253</v>
      </c>
      <c r="E21" s="11">
        <f t="shared" si="4"/>
        <v>90407</v>
      </c>
      <c r="F21" s="11">
        <f t="shared" si="4"/>
        <v>85043</v>
      </c>
      <c r="G21" s="11">
        <f t="shared" si="4"/>
        <v>87149</v>
      </c>
      <c r="H21" s="11">
        <f t="shared" si="4"/>
        <v>87380</v>
      </c>
      <c r="I21" s="11">
        <f t="shared" si="4"/>
        <v>0</v>
      </c>
      <c r="J21" s="11">
        <f t="shared" si="4"/>
        <v>0</v>
      </c>
      <c r="K21" s="11">
        <f t="shared" si="4"/>
        <v>0</v>
      </c>
      <c r="L21" s="11">
        <f t="shared" si="4"/>
        <v>0</v>
      </c>
      <c r="M21" s="11">
        <f t="shared" si="4"/>
        <v>0</v>
      </c>
      <c r="N21" s="11">
        <f t="shared" si="4"/>
        <v>0</v>
      </c>
      <c r="O21" s="6">
        <f>+AVERAGE(C21:H21)</f>
        <v>89508.5</v>
      </c>
      <c r="P21" s="10">
        <f>+SUM(P10:P19)</f>
        <v>1</v>
      </c>
      <c r="Q21" s="8" t="s">
        <v>22</v>
      </c>
      <c r="R21" s="6">
        <f>+SUM(R10:R19)</f>
        <v>89023.66666666666</v>
      </c>
      <c r="S21" s="10">
        <f>+SUM(S10:S19)</f>
        <v>1.0000000000000002</v>
      </c>
    </row>
    <row r="22" spans="3:14" ht="12.75">
      <c r="C22" s="12">
        <f aca="true" t="shared" si="5" ref="C22:N22">+C21/(+MAX($C$21:$N$21))</f>
        <v>1</v>
      </c>
      <c r="D22" s="12">
        <f t="shared" si="5"/>
        <v>0.9523476554754277</v>
      </c>
      <c r="E22" s="12">
        <f t="shared" si="5"/>
        <v>0.9435185088552375</v>
      </c>
      <c r="F22" s="12">
        <f t="shared" si="5"/>
        <v>0.8875379621995637</v>
      </c>
      <c r="G22" s="12">
        <f t="shared" si="5"/>
        <v>0.909516901658335</v>
      </c>
      <c r="H22" s="12">
        <f t="shared" si="5"/>
        <v>0.9119276970120749</v>
      </c>
      <c r="I22" s="12">
        <f t="shared" si="5"/>
        <v>0</v>
      </c>
      <c r="J22" s="12">
        <f t="shared" si="5"/>
        <v>0</v>
      </c>
      <c r="K22" s="12">
        <f t="shared" si="5"/>
        <v>0</v>
      </c>
      <c r="L22" s="12">
        <f t="shared" si="5"/>
        <v>0</v>
      </c>
      <c r="M22" s="12">
        <f t="shared" si="5"/>
        <v>0</v>
      </c>
      <c r="N22" s="12">
        <f t="shared" si="5"/>
        <v>0</v>
      </c>
    </row>
    <row r="23" spans="1:19" ht="12.75">
      <c r="A23" s="8"/>
      <c r="B23" s="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8"/>
      <c r="P23" s="8"/>
      <c r="Q23" s="8"/>
      <c r="R23" s="8"/>
      <c r="S23" s="8"/>
    </row>
    <row r="26" spans="1:15" ht="12.75">
      <c r="A26" s="13" t="s">
        <v>27</v>
      </c>
      <c r="C26" s="1">
        <f>+C10+C11+C12+C19</f>
        <v>53358</v>
      </c>
      <c r="D26" s="1">
        <f aca="true" t="shared" si="6" ref="D26:N26">+D10+D11+D12+D19</f>
        <v>52126</v>
      </c>
      <c r="E26" s="1">
        <f t="shared" si="6"/>
        <v>42787</v>
      </c>
      <c r="F26" s="1">
        <f t="shared" si="6"/>
        <v>39475</v>
      </c>
      <c r="G26" s="1">
        <f t="shared" si="6"/>
        <v>38246</v>
      </c>
      <c r="H26" s="1">
        <f t="shared" si="6"/>
        <v>41760</v>
      </c>
      <c r="I26" s="1">
        <f t="shared" si="6"/>
        <v>0</v>
      </c>
      <c r="J26" s="1">
        <f t="shared" si="6"/>
        <v>0</v>
      </c>
      <c r="K26" s="1">
        <f t="shared" si="6"/>
        <v>0</v>
      </c>
      <c r="L26" s="1">
        <f t="shared" si="6"/>
        <v>0</v>
      </c>
      <c r="M26" s="1">
        <f t="shared" si="6"/>
        <v>0</v>
      </c>
      <c r="N26" s="1">
        <f t="shared" si="6"/>
        <v>0</v>
      </c>
      <c r="O26" s="1">
        <f>+O10+O11+O12+O19</f>
        <v>44625.33333333334</v>
      </c>
    </row>
    <row r="27" ht="12.75">
      <c r="A27" s="13"/>
    </row>
    <row r="28" spans="1:15" ht="12.75">
      <c r="A28" s="13" t="s">
        <v>28</v>
      </c>
      <c r="C28" s="1">
        <f>+C13+C14</f>
        <v>16816</v>
      </c>
      <c r="D28" s="1">
        <f aca="true" t="shared" si="7" ref="D28:N28">+D13+D14</f>
        <v>17460</v>
      </c>
      <c r="E28" s="1">
        <f t="shared" si="7"/>
        <v>19060</v>
      </c>
      <c r="F28" s="1">
        <f t="shared" si="7"/>
        <v>18046</v>
      </c>
      <c r="G28" s="1">
        <f t="shared" si="7"/>
        <v>16237</v>
      </c>
      <c r="H28" s="1">
        <f t="shared" si="7"/>
        <v>19990</v>
      </c>
      <c r="I28" s="1">
        <f t="shared" si="7"/>
        <v>0</v>
      </c>
      <c r="J28" s="1">
        <f t="shared" si="7"/>
        <v>0</v>
      </c>
      <c r="K28" s="1">
        <f t="shared" si="7"/>
        <v>0</v>
      </c>
      <c r="L28" s="1">
        <f t="shared" si="7"/>
        <v>0</v>
      </c>
      <c r="M28" s="1">
        <f t="shared" si="7"/>
        <v>0</v>
      </c>
      <c r="N28" s="1">
        <f t="shared" si="7"/>
        <v>0</v>
      </c>
      <c r="O28" s="1">
        <f>+O13+O14</f>
        <v>17934.833333333332</v>
      </c>
    </row>
    <row r="29" ht="12.75">
      <c r="A29" s="13"/>
    </row>
    <row r="30" spans="1:15" ht="12.75">
      <c r="A30" s="13" t="s">
        <v>29</v>
      </c>
      <c r="C30" s="1">
        <f>+C15+C16+C17+C18</f>
        <v>25645</v>
      </c>
      <c r="D30" s="1">
        <f aca="true" t="shared" si="8" ref="D30:N30">+D15+D16+D17+D18</f>
        <v>21667</v>
      </c>
      <c r="E30" s="1">
        <f t="shared" si="8"/>
        <v>28560</v>
      </c>
      <c r="F30" s="1">
        <f t="shared" si="8"/>
        <v>27522</v>
      </c>
      <c r="G30" s="1">
        <f t="shared" si="8"/>
        <v>32666</v>
      </c>
      <c r="H30" s="1">
        <f t="shared" si="8"/>
        <v>25630</v>
      </c>
      <c r="I30" s="1">
        <f t="shared" si="8"/>
        <v>0</v>
      </c>
      <c r="J30" s="1">
        <f t="shared" si="8"/>
        <v>0</v>
      </c>
      <c r="K30" s="1">
        <f t="shared" si="8"/>
        <v>0</v>
      </c>
      <c r="L30" s="1">
        <f t="shared" si="8"/>
        <v>0</v>
      </c>
      <c r="M30" s="1">
        <f t="shared" si="8"/>
        <v>0</v>
      </c>
      <c r="N30" s="1">
        <f t="shared" si="8"/>
        <v>0</v>
      </c>
      <c r="O30" s="1">
        <f>+O15+O16+O17+O18</f>
        <v>26948.333333333336</v>
      </c>
    </row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</sheetData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7"/>
  <sheetViews>
    <sheetView workbookViewId="0" topLeftCell="A1">
      <selection activeCell="C9" sqref="C9"/>
    </sheetView>
  </sheetViews>
  <sheetFormatPr defaultColWidth="9.140625" defaultRowHeight="12.75"/>
  <cols>
    <col min="1" max="1" width="7.28125" style="1" customWidth="1"/>
    <col min="2" max="2" width="2.28125" style="1" customWidth="1"/>
    <col min="3" max="3" width="14.00390625" style="1" customWidth="1"/>
    <col min="4" max="4" width="13.00390625" style="1" customWidth="1"/>
    <col min="5" max="14" width="14.00390625" style="1" customWidth="1"/>
    <col min="15" max="15" width="8.8515625" style="1" customWidth="1"/>
    <col min="16" max="16" width="8.140625" style="1" customWidth="1"/>
    <col min="17" max="17" width="5.421875" style="1" customWidth="1"/>
    <col min="18" max="16384" width="9.140625" style="1" customWidth="1"/>
  </cols>
  <sheetData>
    <row r="1" ht="12.75">
      <c r="N1" s="1" t="s">
        <v>33</v>
      </c>
    </row>
    <row r="2" spans="1:16" ht="12.75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5"/>
      <c r="P2" s="5"/>
    </row>
    <row r="3" spans="1:16" ht="12.75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5"/>
      <c r="P3" s="5"/>
    </row>
    <row r="4" spans="1:16" ht="12.75">
      <c r="A4" s="19" t="s">
        <v>44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5"/>
      <c r="P4" s="5"/>
    </row>
    <row r="6" spans="3:19" ht="12.75">
      <c r="C6" s="7">
        <v>2005</v>
      </c>
      <c r="D6" s="7">
        <v>2005</v>
      </c>
      <c r="E6" s="7">
        <v>2005</v>
      </c>
      <c r="F6" s="7">
        <v>2005</v>
      </c>
      <c r="G6" s="7">
        <v>2005</v>
      </c>
      <c r="H6" s="7">
        <v>2005</v>
      </c>
      <c r="I6" s="7">
        <v>2005</v>
      </c>
      <c r="J6" s="7">
        <v>2005</v>
      </c>
      <c r="K6" s="7">
        <v>2005</v>
      </c>
      <c r="L6" s="7">
        <v>2005</v>
      </c>
      <c r="M6" s="7">
        <v>2005</v>
      </c>
      <c r="N6" s="7">
        <v>2005</v>
      </c>
      <c r="O6" s="7">
        <v>2005</v>
      </c>
      <c r="P6" s="6"/>
      <c r="Q6" s="8"/>
      <c r="R6" s="7">
        <v>2005</v>
      </c>
      <c r="S6" s="6" t="s">
        <v>30</v>
      </c>
    </row>
    <row r="7" spans="3:19" ht="12.75"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  <c r="K7" s="6" t="s">
        <v>18</v>
      </c>
      <c r="L7" s="6" t="s">
        <v>19</v>
      </c>
      <c r="M7" s="6" t="s">
        <v>20</v>
      </c>
      <c r="N7" s="6" t="s">
        <v>21</v>
      </c>
      <c r="O7" s="6" t="s">
        <v>23</v>
      </c>
      <c r="P7" s="6"/>
      <c r="Q7" s="8"/>
      <c r="R7" s="6" t="s">
        <v>23</v>
      </c>
      <c r="S7" s="6" t="s">
        <v>31</v>
      </c>
    </row>
    <row r="8" spans="3:19" ht="12.75">
      <c r="C8" s="6">
        <v>19</v>
      </c>
      <c r="D8" s="6">
        <v>21</v>
      </c>
      <c r="E8" s="6">
        <v>9</v>
      </c>
      <c r="F8" s="6">
        <v>12</v>
      </c>
      <c r="G8" s="6">
        <v>23</v>
      </c>
      <c r="H8" s="6">
        <v>29</v>
      </c>
      <c r="I8" s="6">
        <v>19</v>
      </c>
      <c r="J8" s="6">
        <v>10</v>
      </c>
      <c r="K8" s="6">
        <v>1</v>
      </c>
      <c r="L8" s="6">
        <v>25</v>
      </c>
      <c r="M8" s="6">
        <v>28</v>
      </c>
      <c r="N8" s="6">
        <v>13</v>
      </c>
      <c r="O8" s="6" t="s">
        <v>24</v>
      </c>
      <c r="P8" s="6"/>
      <c r="Q8" s="8"/>
      <c r="R8" s="6" t="s">
        <v>24</v>
      </c>
      <c r="S8" s="6" t="s">
        <v>32</v>
      </c>
    </row>
    <row r="9" spans="1:19" ht="13.5" customHeight="1">
      <c r="A9" s="9" t="s">
        <v>0</v>
      </c>
      <c r="C9" s="17" t="s">
        <v>35</v>
      </c>
      <c r="D9" s="17" t="s">
        <v>36</v>
      </c>
      <c r="E9" s="17" t="s">
        <v>37</v>
      </c>
      <c r="F9" s="17" t="s">
        <v>38</v>
      </c>
      <c r="G9" s="17" t="s">
        <v>38</v>
      </c>
      <c r="H9" s="17" t="s">
        <v>38</v>
      </c>
      <c r="I9" s="17" t="s">
        <v>39</v>
      </c>
      <c r="J9" s="17" t="s">
        <v>40</v>
      </c>
      <c r="K9" s="17" t="s">
        <v>38</v>
      </c>
      <c r="L9" s="17" t="s">
        <v>35</v>
      </c>
      <c r="M9" s="17" t="s">
        <v>35</v>
      </c>
      <c r="N9" s="17" t="s">
        <v>35</v>
      </c>
      <c r="O9" s="6"/>
      <c r="P9" s="6" t="s">
        <v>41</v>
      </c>
      <c r="Q9" s="8"/>
      <c r="R9" s="6"/>
      <c r="S9" s="6" t="s">
        <v>41</v>
      </c>
    </row>
    <row r="10" spans="1:19" ht="13.5" customHeight="1">
      <c r="A10" s="2" t="s">
        <v>1</v>
      </c>
      <c r="C10" s="1">
        <v>32959</v>
      </c>
      <c r="D10" s="1">
        <v>35899</v>
      </c>
      <c r="E10" s="1">
        <v>33633</v>
      </c>
      <c r="F10" s="1">
        <v>21659</v>
      </c>
      <c r="G10" s="1">
        <v>20513</v>
      </c>
      <c r="H10" s="1">
        <v>23720</v>
      </c>
      <c r="I10" s="1">
        <v>22405</v>
      </c>
      <c r="J10" s="1">
        <v>22675</v>
      </c>
      <c r="K10" s="1">
        <v>20396</v>
      </c>
      <c r="L10" s="1">
        <v>27864</v>
      </c>
      <c r="M10" s="1">
        <v>33146</v>
      </c>
      <c r="N10" s="1">
        <v>37184</v>
      </c>
      <c r="O10" s="6">
        <f aca="true" t="shared" si="0" ref="O10:O19">+AVERAGE(C10:N10)</f>
        <v>27671.083333333332</v>
      </c>
      <c r="P10" s="10">
        <f>+O10/Total_2005!$O$21</f>
        <v>0.30320459847782716</v>
      </c>
      <c r="Q10" s="4" t="s">
        <v>1</v>
      </c>
      <c r="R10" s="6">
        <f>+O10</f>
        <v>27671.083333333332</v>
      </c>
      <c r="S10" s="10">
        <f>+R10/Total_2005!$R$21</f>
        <v>0.3049488419763041</v>
      </c>
    </row>
    <row r="11" spans="1:19" ht="13.5" customHeight="1">
      <c r="A11" s="2" t="s">
        <v>2</v>
      </c>
      <c r="C11" s="1">
        <v>11853</v>
      </c>
      <c r="D11" s="1">
        <v>9966</v>
      </c>
      <c r="E11" s="1">
        <v>9709</v>
      </c>
      <c r="F11" s="1">
        <v>13106</v>
      </c>
      <c r="G11" s="1">
        <v>14888</v>
      </c>
      <c r="H11" s="1">
        <v>15708</v>
      </c>
      <c r="I11" s="1">
        <v>19237</v>
      </c>
      <c r="J11" s="1">
        <v>15719</v>
      </c>
      <c r="K11" s="1">
        <v>13994</v>
      </c>
      <c r="L11" s="1">
        <v>11661</v>
      </c>
      <c r="M11" s="1">
        <v>14129</v>
      </c>
      <c r="N11" s="1">
        <v>14710</v>
      </c>
      <c r="O11" s="6">
        <f t="shared" si="0"/>
        <v>13723.333333333334</v>
      </c>
      <c r="P11" s="10">
        <f>+O11/Total_2005!$O$21</f>
        <v>0.15037278168644336</v>
      </c>
      <c r="Q11" s="4" t="s">
        <v>2</v>
      </c>
      <c r="R11" s="6">
        <f>+O11</f>
        <v>13723.333333333334</v>
      </c>
      <c r="S11" s="10">
        <f>+R11/Total_2005!$R$21</f>
        <v>0.15123783039652636</v>
      </c>
    </row>
    <row r="12" spans="1:19" ht="13.5" customHeight="1">
      <c r="A12" s="2" t="s">
        <v>25</v>
      </c>
      <c r="C12" s="1">
        <v>302</v>
      </c>
      <c r="D12" s="1">
        <v>274</v>
      </c>
      <c r="E12" s="1">
        <v>291</v>
      </c>
      <c r="F12" s="1">
        <v>399</v>
      </c>
      <c r="G12" s="1">
        <v>515</v>
      </c>
      <c r="H12" s="1">
        <v>551</v>
      </c>
      <c r="I12" s="1">
        <v>696</v>
      </c>
      <c r="J12" s="1">
        <v>541</v>
      </c>
      <c r="K12" s="1">
        <v>505</v>
      </c>
      <c r="L12" s="1">
        <v>353</v>
      </c>
      <c r="M12" s="1">
        <v>390</v>
      </c>
      <c r="N12" s="1">
        <v>365</v>
      </c>
      <c r="O12" s="6">
        <f t="shared" si="0"/>
        <v>431.8333333333333</v>
      </c>
      <c r="P12" s="10">
        <f>+O12/Total_2005!$O$21</f>
        <v>0.004731793506795904</v>
      </c>
      <c r="Q12" s="4" t="s">
        <v>25</v>
      </c>
      <c r="R12" s="6">
        <v>0</v>
      </c>
      <c r="S12" s="10">
        <f>+R12/Total_2005!$R$21</f>
        <v>0</v>
      </c>
    </row>
    <row r="13" spans="1:19" ht="13.5" customHeight="1">
      <c r="A13" s="2" t="s">
        <v>5</v>
      </c>
      <c r="C13" s="1">
        <v>5875</v>
      </c>
      <c r="D13" s="1">
        <v>5363</v>
      </c>
      <c r="E13" s="1">
        <v>6055</v>
      </c>
      <c r="F13" s="1">
        <v>6275</v>
      </c>
      <c r="G13" s="1">
        <v>7277</v>
      </c>
      <c r="H13" s="1">
        <v>9272</v>
      </c>
      <c r="I13" s="1">
        <v>9294</v>
      </c>
      <c r="J13" s="1">
        <v>10368</v>
      </c>
      <c r="K13" s="1">
        <v>9493</v>
      </c>
      <c r="L13" s="1">
        <v>8078</v>
      </c>
      <c r="M13" s="1">
        <v>8129</v>
      </c>
      <c r="N13" s="1">
        <v>8323</v>
      </c>
      <c r="O13" s="6">
        <f t="shared" si="0"/>
        <v>7816.833333333333</v>
      </c>
      <c r="P13" s="10">
        <f>+O13/Total_2005!$O$21</f>
        <v>0.08565258481753558</v>
      </c>
      <c r="Q13" s="4" t="s">
        <v>5</v>
      </c>
      <c r="R13" s="6">
        <f aca="true" t="shared" si="1" ref="R13:R19">+O13</f>
        <v>7816.833333333333</v>
      </c>
      <c r="S13" s="10">
        <f>+R13/Total_2005!$R$21</f>
        <v>0.08614531799158953</v>
      </c>
    </row>
    <row r="14" spans="1:19" ht="13.5" customHeight="1">
      <c r="A14" s="2" t="s">
        <v>3</v>
      </c>
      <c r="C14" s="1">
        <v>668</v>
      </c>
      <c r="D14" s="1">
        <v>632</v>
      </c>
      <c r="E14" s="1">
        <v>726</v>
      </c>
      <c r="F14" s="1">
        <v>690</v>
      </c>
      <c r="G14" s="1">
        <v>804</v>
      </c>
      <c r="H14" s="1">
        <v>983</v>
      </c>
      <c r="I14" s="1">
        <v>1008</v>
      </c>
      <c r="J14" s="1">
        <v>1133</v>
      </c>
      <c r="K14" s="1">
        <v>1168</v>
      </c>
      <c r="L14" s="1">
        <v>1015</v>
      </c>
      <c r="M14" s="1">
        <v>1035</v>
      </c>
      <c r="N14" s="1">
        <v>1026</v>
      </c>
      <c r="O14" s="6">
        <f t="shared" si="0"/>
        <v>907.3333333333334</v>
      </c>
      <c r="P14" s="10">
        <f>+O14/Total_2005!$O$21</f>
        <v>0.009942062466614011</v>
      </c>
      <c r="Q14" s="8" t="s">
        <v>3</v>
      </c>
      <c r="R14" s="6">
        <f t="shared" si="1"/>
        <v>907.3333333333334</v>
      </c>
      <c r="S14" s="10">
        <f>+R14/Total_2005!$R$21</f>
        <v>0.009999256117059624</v>
      </c>
    </row>
    <row r="15" spans="1:19" ht="13.5" customHeight="1">
      <c r="A15" s="2" t="s">
        <v>6</v>
      </c>
      <c r="B15" s="2"/>
      <c r="C15" s="1">
        <v>0</v>
      </c>
      <c r="D15" s="1">
        <v>0</v>
      </c>
      <c r="E15" s="1">
        <v>0</v>
      </c>
      <c r="F15" s="1">
        <v>750</v>
      </c>
      <c r="G15" s="1">
        <v>753</v>
      </c>
      <c r="H15" s="1">
        <v>921</v>
      </c>
      <c r="I15" s="1">
        <v>916</v>
      </c>
      <c r="J15" s="1">
        <v>910</v>
      </c>
      <c r="K15" s="1">
        <v>914</v>
      </c>
      <c r="L15" s="1">
        <v>699</v>
      </c>
      <c r="M15" s="1">
        <v>688</v>
      </c>
      <c r="N15" s="1">
        <v>708</v>
      </c>
      <c r="O15" s="6">
        <f t="shared" si="0"/>
        <v>604.9166666666666</v>
      </c>
      <c r="P15" s="10">
        <f>+O15/Total_2005!$O$21</f>
        <v>0.006628346018107191</v>
      </c>
      <c r="Q15" s="2" t="s">
        <v>6</v>
      </c>
      <c r="R15" s="6">
        <f t="shared" si="1"/>
        <v>604.9166666666666</v>
      </c>
      <c r="S15" s="10">
        <f>+R15/Total_2005!$R$21</f>
        <v>0.006666476869373238</v>
      </c>
    </row>
    <row r="16" spans="1:19" ht="13.5" customHeight="1">
      <c r="A16" s="2" t="s">
        <v>4</v>
      </c>
      <c r="B16" s="2"/>
      <c r="C16" s="1">
        <v>820</v>
      </c>
      <c r="D16" s="1">
        <v>273</v>
      </c>
      <c r="E16" s="1">
        <v>848</v>
      </c>
      <c r="F16" s="1">
        <v>883</v>
      </c>
      <c r="G16" s="1">
        <v>1028</v>
      </c>
      <c r="H16" s="1">
        <v>802</v>
      </c>
      <c r="I16" s="1">
        <v>490</v>
      </c>
      <c r="J16" s="1">
        <v>888</v>
      </c>
      <c r="K16" s="1">
        <v>990</v>
      </c>
      <c r="L16" s="1">
        <v>1912</v>
      </c>
      <c r="M16" s="1">
        <v>1673</v>
      </c>
      <c r="N16" s="1">
        <v>978</v>
      </c>
      <c r="O16" s="6">
        <f t="shared" si="0"/>
        <v>965.4166666666666</v>
      </c>
      <c r="P16" s="10">
        <f>+O16/Total_2005!$O$21</f>
        <v>0.010578507868821025</v>
      </c>
      <c r="Q16" s="2" t="s">
        <v>4</v>
      </c>
      <c r="R16" s="6">
        <f t="shared" si="1"/>
        <v>965.4166666666666</v>
      </c>
      <c r="S16" s="10">
        <f>+R16/Total_2005!$R$21</f>
        <v>0.010639362795383517</v>
      </c>
    </row>
    <row r="17" spans="1:19" ht="13.5" customHeight="1">
      <c r="A17" s="2" t="s">
        <v>9</v>
      </c>
      <c r="C17" s="1">
        <v>816</v>
      </c>
      <c r="D17" s="1">
        <v>933</v>
      </c>
      <c r="E17" s="1">
        <v>35</v>
      </c>
      <c r="F17" s="1">
        <v>495</v>
      </c>
      <c r="G17" s="1">
        <v>885</v>
      </c>
      <c r="H17" s="1">
        <v>1021</v>
      </c>
      <c r="I17" s="1">
        <v>907</v>
      </c>
      <c r="J17" s="1">
        <v>709</v>
      </c>
      <c r="K17" s="1">
        <v>722</v>
      </c>
      <c r="L17" s="1">
        <v>429</v>
      </c>
      <c r="M17" s="1">
        <v>807</v>
      </c>
      <c r="N17" s="1">
        <v>198</v>
      </c>
      <c r="O17" s="6">
        <f t="shared" si="0"/>
        <v>663.0833333333334</v>
      </c>
      <c r="P17" s="10">
        <f>+O17/Total_2005!$O$21</f>
        <v>0.007265704541407759</v>
      </c>
      <c r="Q17" s="4" t="s">
        <v>9</v>
      </c>
      <c r="R17" s="6">
        <f t="shared" si="1"/>
        <v>663.0833333333334</v>
      </c>
      <c r="S17" s="10">
        <f>+R17/Total_2005!$R$21</f>
        <v>0.007307501921697597</v>
      </c>
    </row>
    <row r="18" spans="1:19" ht="13.5" customHeight="1">
      <c r="A18" s="2" t="s">
        <v>7</v>
      </c>
      <c r="C18" s="1">
        <v>230</v>
      </c>
      <c r="D18" s="1">
        <v>485</v>
      </c>
      <c r="E18" s="1">
        <v>516</v>
      </c>
      <c r="F18" s="1">
        <v>916</v>
      </c>
      <c r="G18" s="1">
        <v>1674</v>
      </c>
      <c r="H18" s="1">
        <v>493</v>
      </c>
      <c r="I18" s="1">
        <v>553</v>
      </c>
      <c r="J18" s="1">
        <v>651</v>
      </c>
      <c r="K18" s="1">
        <v>628</v>
      </c>
      <c r="L18" s="1">
        <v>547</v>
      </c>
      <c r="M18" s="1">
        <v>545</v>
      </c>
      <c r="N18" s="1">
        <v>441</v>
      </c>
      <c r="O18" s="6">
        <f t="shared" si="0"/>
        <v>639.9166666666666</v>
      </c>
      <c r="P18" s="10">
        <f>+O18/Total_2005!$O$21</f>
        <v>0.007011856877399796</v>
      </c>
      <c r="Q18" s="4" t="s">
        <v>7</v>
      </c>
      <c r="R18" s="6">
        <f t="shared" si="1"/>
        <v>639.9166666666666</v>
      </c>
      <c r="S18" s="10">
        <f>+R18/Total_2005!$R$21</f>
        <v>0.00705219394956841</v>
      </c>
    </row>
    <row r="19" spans="1:19" ht="13.5" customHeight="1">
      <c r="A19" s="2" t="s">
        <v>8</v>
      </c>
      <c r="C19" s="1">
        <v>323</v>
      </c>
      <c r="D19" s="1">
        <v>477</v>
      </c>
      <c r="E19" s="1">
        <v>517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27</v>
      </c>
      <c r="M19" s="1">
        <v>743</v>
      </c>
      <c r="N19" s="1">
        <v>721</v>
      </c>
      <c r="O19" s="6">
        <f t="shared" si="0"/>
        <v>234</v>
      </c>
      <c r="P19" s="10">
        <f>+O19/Total_2005!$O$21</f>
        <v>0.0025640440306991313</v>
      </c>
      <c r="Q19" s="4" t="s">
        <v>8</v>
      </c>
      <c r="R19" s="6">
        <f t="shared" si="1"/>
        <v>234</v>
      </c>
      <c r="S19" s="10">
        <f>+R19/Total_2005!$R$21</f>
        <v>0.00257879419330487</v>
      </c>
    </row>
    <row r="20" spans="1:19" ht="13.5" customHeight="1">
      <c r="A20" s="2"/>
      <c r="O20" s="6"/>
      <c r="P20" s="6"/>
      <c r="Q20" s="8"/>
      <c r="R20" s="6"/>
      <c r="S20" s="6"/>
    </row>
    <row r="21" spans="1:19" ht="12.75">
      <c r="A21" s="11" t="s">
        <v>22</v>
      </c>
      <c r="C21" s="11">
        <f aca="true" t="shared" si="2" ref="C21:N21">+SUM(C10:C19)</f>
        <v>53846</v>
      </c>
      <c r="D21" s="11">
        <f t="shared" si="2"/>
        <v>54302</v>
      </c>
      <c r="E21" s="11">
        <f t="shared" si="2"/>
        <v>52330</v>
      </c>
      <c r="F21" s="11">
        <f t="shared" si="2"/>
        <v>45173</v>
      </c>
      <c r="G21" s="11">
        <f t="shared" si="2"/>
        <v>48337</v>
      </c>
      <c r="H21" s="11">
        <f t="shared" si="2"/>
        <v>53471</v>
      </c>
      <c r="I21" s="11">
        <f t="shared" si="2"/>
        <v>55506</v>
      </c>
      <c r="J21" s="11">
        <f t="shared" si="2"/>
        <v>53594</v>
      </c>
      <c r="K21" s="11">
        <f t="shared" si="2"/>
        <v>48810</v>
      </c>
      <c r="L21" s="11">
        <f t="shared" si="2"/>
        <v>52585</v>
      </c>
      <c r="M21" s="11">
        <f t="shared" si="2"/>
        <v>61285</v>
      </c>
      <c r="N21" s="11">
        <f t="shared" si="2"/>
        <v>64654</v>
      </c>
      <c r="O21" s="6">
        <f>+AVERAGE(C21:N21)</f>
        <v>53657.75</v>
      </c>
      <c r="P21" s="10">
        <f>+SUM(P10:P19)</f>
        <v>0.5879522802916509</v>
      </c>
      <c r="Q21" s="8" t="s">
        <v>22</v>
      </c>
      <c r="R21" s="6">
        <f>+SUM(R10:R19)</f>
        <v>53225.916666666664</v>
      </c>
      <c r="S21" s="10">
        <f>+SUM(S10:S19)</f>
        <v>0.5865755762108074</v>
      </c>
    </row>
    <row r="22" spans="3:14" ht="12.75">
      <c r="C22" s="12">
        <f aca="true" t="shared" si="3" ref="C22:N22">+C21/(+MAX($C$21:$N$21))</f>
        <v>0.8328332353760015</v>
      </c>
      <c r="D22" s="12">
        <f t="shared" si="3"/>
        <v>0.8398861632690939</v>
      </c>
      <c r="E22" s="12">
        <f t="shared" si="3"/>
        <v>0.8093853435208959</v>
      </c>
      <c r="F22" s="12">
        <f t="shared" si="3"/>
        <v>0.6986884028830389</v>
      </c>
      <c r="G22" s="12">
        <f t="shared" si="3"/>
        <v>0.7476258236149349</v>
      </c>
      <c r="H22" s="12">
        <f t="shared" si="3"/>
        <v>0.827033130200761</v>
      </c>
      <c r="I22" s="12">
        <f t="shared" si="3"/>
        <v>0.8585083676183994</v>
      </c>
      <c r="J22" s="12">
        <f t="shared" si="3"/>
        <v>0.8289355646982398</v>
      </c>
      <c r="K22" s="12">
        <f t="shared" si="3"/>
        <v>0.754941689609305</v>
      </c>
      <c r="L22" s="12">
        <f t="shared" si="3"/>
        <v>0.8133294150400594</v>
      </c>
      <c r="M22" s="12">
        <f t="shared" si="3"/>
        <v>0.9478918551056392</v>
      </c>
      <c r="N22" s="12">
        <f t="shared" si="3"/>
        <v>1</v>
      </c>
    </row>
    <row r="23" spans="1:19" ht="12.75">
      <c r="A23" s="8"/>
      <c r="B23" s="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8"/>
      <c r="P23" s="8"/>
      <c r="Q23" s="8"/>
      <c r="R23" s="8"/>
      <c r="S23" s="8"/>
    </row>
    <row r="26" spans="1:16" ht="12.75">
      <c r="A26" s="13" t="s">
        <v>27</v>
      </c>
      <c r="C26" s="1">
        <f>+C10+C11+C12+C19</f>
        <v>45437</v>
      </c>
      <c r="D26" s="1">
        <f aca="true" t="shared" si="4" ref="D26:N26">+D10+D11+D12+D19</f>
        <v>46616</v>
      </c>
      <c r="E26" s="1">
        <f t="shared" si="4"/>
        <v>44150</v>
      </c>
      <c r="F26" s="1">
        <f t="shared" si="4"/>
        <v>35164</v>
      </c>
      <c r="G26" s="1">
        <f t="shared" si="4"/>
        <v>35916</v>
      </c>
      <c r="H26" s="1">
        <f t="shared" si="4"/>
        <v>39979</v>
      </c>
      <c r="I26" s="1">
        <f t="shared" si="4"/>
        <v>42338</v>
      </c>
      <c r="J26" s="1">
        <f t="shared" si="4"/>
        <v>38935</v>
      </c>
      <c r="K26" s="1">
        <f t="shared" si="4"/>
        <v>34895</v>
      </c>
      <c r="L26" s="1">
        <f t="shared" si="4"/>
        <v>39905</v>
      </c>
      <c r="M26" s="1">
        <f t="shared" si="4"/>
        <v>48408</v>
      </c>
      <c r="N26" s="1">
        <f t="shared" si="4"/>
        <v>52980</v>
      </c>
      <c r="O26" s="1">
        <f>+O10+O11+O12+O19</f>
        <v>42060.25</v>
      </c>
      <c r="P26" s="10">
        <f>+O26/Total_2005!$O$21</f>
        <v>0.46087321770176554</v>
      </c>
    </row>
    <row r="27" ht="12.75">
      <c r="A27" s="13"/>
    </row>
    <row r="28" spans="1:16" ht="12.75">
      <c r="A28" s="13" t="s">
        <v>28</v>
      </c>
      <c r="C28" s="1">
        <f>+C13+C14</f>
        <v>6543</v>
      </c>
      <c r="D28" s="1">
        <f aca="true" t="shared" si="5" ref="D28:N28">+D13+D14</f>
        <v>5995</v>
      </c>
      <c r="E28" s="1">
        <f t="shared" si="5"/>
        <v>6781</v>
      </c>
      <c r="F28" s="1">
        <f t="shared" si="5"/>
        <v>6965</v>
      </c>
      <c r="G28" s="1">
        <f t="shared" si="5"/>
        <v>8081</v>
      </c>
      <c r="H28" s="1">
        <f t="shared" si="5"/>
        <v>10255</v>
      </c>
      <c r="I28" s="1">
        <f t="shared" si="5"/>
        <v>10302</v>
      </c>
      <c r="J28" s="1">
        <f t="shared" si="5"/>
        <v>11501</v>
      </c>
      <c r="K28" s="1">
        <f t="shared" si="5"/>
        <v>10661</v>
      </c>
      <c r="L28" s="1">
        <f t="shared" si="5"/>
        <v>9093</v>
      </c>
      <c r="M28" s="1">
        <f t="shared" si="5"/>
        <v>9164</v>
      </c>
      <c r="N28" s="1">
        <f t="shared" si="5"/>
        <v>9349</v>
      </c>
      <c r="O28" s="1">
        <f>+O13+O14</f>
        <v>8724.166666666666</v>
      </c>
      <c r="P28" s="10">
        <f>+O28/Total_2005!$O$21</f>
        <v>0.09559464728414958</v>
      </c>
    </row>
    <row r="29" ht="12.75">
      <c r="A29" s="13"/>
    </row>
    <row r="30" spans="1:16" ht="12.75">
      <c r="A30" s="13" t="s">
        <v>29</v>
      </c>
      <c r="C30" s="1">
        <f>+C15+C16+C17+C18</f>
        <v>1866</v>
      </c>
      <c r="D30" s="1">
        <f aca="true" t="shared" si="6" ref="D30:N30">+D15+D16+D17+D18</f>
        <v>1691</v>
      </c>
      <c r="E30" s="1">
        <f t="shared" si="6"/>
        <v>1399</v>
      </c>
      <c r="F30" s="1">
        <f t="shared" si="6"/>
        <v>3044</v>
      </c>
      <c r="G30" s="1">
        <f t="shared" si="6"/>
        <v>4340</v>
      </c>
      <c r="H30" s="1">
        <f t="shared" si="6"/>
        <v>3237</v>
      </c>
      <c r="I30" s="1">
        <f t="shared" si="6"/>
        <v>2866</v>
      </c>
      <c r="J30" s="1">
        <f t="shared" si="6"/>
        <v>3158</v>
      </c>
      <c r="K30" s="1">
        <f t="shared" si="6"/>
        <v>3254</v>
      </c>
      <c r="L30" s="1">
        <f t="shared" si="6"/>
        <v>3587</v>
      </c>
      <c r="M30" s="1">
        <f t="shared" si="6"/>
        <v>3713</v>
      </c>
      <c r="N30" s="1">
        <f t="shared" si="6"/>
        <v>2325</v>
      </c>
      <c r="O30" s="1">
        <f>+O15+O16+O17+O18</f>
        <v>2873.333333333333</v>
      </c>
      <c r="P30" s="10">
        <f>+O30/Total_2005!$O$21</f>
        <v>0.03148441530573577</v>
      </c>
    </row>
    <row r="35" spans="1:27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2.75">
      <c r="A39" s="3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2.75">
      <c r="A43" s="11"/>
      <c r="B43" s="1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.75">
      <c r="A44" s="32"/>
      <c r="B44" s="11"/>
      <c r="C44" s="3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2.75">
      <c r="A48" s="11"/>
      <c r="B48" s="11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2.75">
      <c r="A52" s="11"/>
      <c r="B52" s="1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2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15" customFormat="1" ht="12.75">
      <c r="A53" s="28"/>
      <c r="B53" s="26"/>
      <c r="C53" s="1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s="15" customFormat="1" ht="12.75">
      <c r="A54" s="28"/>
      <c r="B54" s="26"/>
      <c r="C54" s="1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s="15" customFormat="1" ht="12.75">
      <c r="A55" s="28"/>
      <c r="B55" s="26"/>
      <c r="C55" s="1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s="15" customFormat="1" ht="12.75">
      <c r="A56" s="28"/>
      <c r="B56" s="26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s="15" customFormat="1" ht="12.75">
      <c r="A57" s="28"/>
      <c r="B57" s="26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s="15" customFormat="1" ht="12.75">
      <c r="A58" s="28"/>
      <c r="B58" s="26"/>
      <c r="C58" s="1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s="15" customFormat="1" ht="12.75">
      <c r="A59" s="28"/>
      <c r="B59" s="26"/>
      <c r="C59" s="1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s="15" customFormat="1" ht="12.75">
      <c r="A60" s="28"/>
      <c r="B60" s="26"/>
      <c r="C60" s="1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s="15" customFormat="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s="8" customFormat="1" ht="12.75">
      <c r="A63" s="21"/>
      <c r="B63" s="11"/>
      <c r="C63" s="1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2.75">
      <c r="A64" s="35"/>
      <c r="B64" s="11"/>
      <c r="C64" s="1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2.75">
      <c r="A65" s="35"/>
      <c r="B65" s="11"/>
      <c r="C65" s="1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2.75">
      <c r="A66" s="35"/>
      <c r="B66" s="11"/>
      <c r="C66" s="1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2.75">
      <c r="A67" s="35"/>
      <c r="B67" s="11"/>
      <c r="C67" s="1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2.75">
      <c r="A68" s="35"/>
      <c r="B68" s="11"/>
      <c r="C68" s="11"/>
      <c r="D68" s="11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2.75">
      <c r="A69" s="35"/>
      <c r="B69" s="11"/>
      <c r="C69" s="1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2.75">
      <c r="A70" s="35"/>
      <c r="B70" s="11"/>
      <c r="C70" s="1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2.75">
      <c r="A71" s="35"/>
      <c r="B71" s="11"/>
      <c r="C71" s="1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2.75">
      <c r="A79" s="11"/>
      <c r="B79" s="1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11"/>
      <c r="Q79" s="11"/>
      <c r="R79" s="32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2.7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2.75">
      <c r="A83" s="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33"/>
      <c r="Q83" s="34"/>
      <c r="R83" s="11"/>
      <c r="S83" s="33"/>
      <c r="T83" s="11"/>
      <c r="U83" s="11"/>
      <c r="V83" s="11"/>
      <c r="W83" s="11"/>
      <c r="X83" s="11"/>
      <c r="Y83" s="11"/>
      <c r="Z83" s="11"/>
      <c r="AA83" s="11"/>
    </row>
    <row r="84" spans="1:27" ht="12.75">
      <c r="A84" s="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33"/>
      <c r="Q84" s="34"/>
      <c r="R84" s="11"/>
      <c r="S84" s="33"/>
      <c r="T84" s="11"/>
      <c r="U84" s="11"/>
      <c r="V84" s="11"/>
      <c r="W84" s="11"/>
      <c r="X84" s="11"/>
      <c r="Y84" s="11"/>
      <c r="Z84" s="11"/>
      <c r="AA84" s="11"/>
    </row>
    <row r="85" spans="1:27" ht="12.75">
      <c r="A85" s="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33"/>
      <c r="Q85" s="34"/>
      <c r="R85" s="11"/>
      <c r="S85" s="33"/>
      <c r="T85" s="11"/>
      <c r="U85" s="11"/>
      <c r="V85" s="11"/>
      <c r="W85" s="11"/>
      <c r="X85" s="11"/>
      <c r="Y85" s="11"/>
      <c r="Z85" s="11"/>
      <c r="AA85" s="11"/>
    </row>
    <row r="86" spans="1:27" ht="12.75">
      <c r="A86" s="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33"/>
      <c r="Q86" s="34"/>
      <c r="R86" s="11"/>
      <c r="S86" s="33"/>
      <c r="T86" s="11"/>
      <c r="U86" s="11"/>
      <c r="V86" s="11"/>
      <c r="W86" s="11"/>
      <c r="X86" s="11"/>
      <c r="Y86" s="11"/>
      <c r="Z86" s="11"/>
      <c r="AA86" s="11"/>
    </row>
    <row r="87" spans="1:27" ht="12.75">
      <c r="A87" s="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33"/>
      <c r="Q87" s="11"/>
      <c r="R87" s="11"/>
      <c r="S87" s="33"/>
      <c r="T87" s="11"/>
      <c r="U87" s="11"/>
      <c r="V87" s="11"/>
      <c r="W87" s="11"/>
      <c r="X87" s="11"/>
      <c r="Y87" s="11"/>
      <c r="Z87" s="11"/>
      <c r="AA87" s="11"/>
    </row>
    <row r="88" spans="1:27" ht="12.75">
      <c r="A88" s="2"/>
      <c r="B88" s="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33"/>
      <c r="Q88" s="2"/>
      <c r="R88" s="11"/>
      <c r="S88" s="33"/>
      <c r="T88" s="11"/>
      <c r="U88" s="11"/>
      <c r="V88" s="11"/>
      <c r="W88" s="11"/>
      <c r="X88" s="11"/>
      <c r="Y88" s="11"/>
      <c r="Z88" s="11"/>
      <c r="AA88" s="11"/>
    </row>
    <row r="89" spans="1:27" ht="12.75">
      <c r="A89" s="2"/>
      <c r="B89" s="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33"/>
      <c r="Q89" s="2"/>
      <c r="R89" s="11"/>
      <c r="S89" s="33"/>
      <c r="T89" s="11"/>
      <c r="U89" s="11"/>
      <c r="V89" s="11"/>
      <c r="W89" s="11"/>
      <c r="X89" s="11"/>
      <c r="Y89" s="11"/>
      <c r="Z89" s="11"/>
      <c r="AA89" s="11"/>
    </row>
    <row r="90" spans="1:27" ht="12.75">
      <c r="A90" s="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33"/>
      <c r="Q90" s="34"/>
      <c r="R90" s="11"/>
      <c r="S90" s="33"/>
      <c r="T90" s="11"/>
      <c r="U90" s="11"/>
      <c r="V90" s="11"/>
      <c r="W90" s="11"/>
      <c r="X90" s="11"/>
      <c r="Y90" s="11"/>
      <c r="Z90" s="11"/>
      <c r="AA90" s="11"/>
    </row>
    <row r="91" spans="1:27" ht="12.75">
      <c r="A91" s="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33"/>
      <c r="Q91" s="34"/>
      <c r="R91" s="11"/>
      <c r="S91" s="33"/>
      <c r="T91" s="11"/>
      <c r="U91" s="11"/>
      <c r="V91" s="11"/>
      <c r="W91" s="11"/>
      <c r="X91" s="11"/>
      <c r="Y91" s="11"/>
      <c r="Z91" s="11"/>
      <c r="AA91" s="11"/>
    </row>
    <row r="92" spans="1:27" ht="12.75">
      <c r="A92" s="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33"/>
      <c r="Q92" s="34"/>
      <c r="R92" s="11"/>
      <c r="S92" s="33"/>
      <c r="T92" s="11"/>
      <c r="U92" s="11"/>
      <c r="V92" s="11"/>
      <c r="W92" s="11"/>
      <c r="X92" s="11"/>
      <c r="Y92" s="11"/>
      <c r="Z92" s="11"/>
      <c r="AA92" s="11"/>
    </row>
    <row r="93" spans="1:27" ht="12.75">
      <c r="A93" s="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33"/>
      <c r="Q94" s="11"/>
      <c r="R94" s="11"/>
      <c r="S94" s="33"/>
      <c r="T94" s="11"/>
      <c r="U94" s="11"/>
      <c r="V94" s="11"/>
      <c r="W94" s="11"/>
      <c r="X94" s="11"/>
      <c r="Y94" s="11"/>
      <c r="Z94" s="11"/>
      <c r="AA94" s="11"/>
    </row>
    <row r="95" spans="1:27" ht="12.75">
      <c r="A95" s="11"/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</sheetData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workbookViewId="0" topLeftCell="A1">
      <selection activeCell="C9" sqref="C9:N9"/>
    </sheetView>
  </sheetViews>
  <sheetFormatPr defaultColWidth="9.140625" defaultRowHeight="12.75"/>
  <cols>
    <col min="1" max="1" width="7.28125" style="1" customWidth="1"/>
    <col min="2" max="2" width="2.8515625" style="1" customWidth="1"/>
    <col min="3" max="3" width="14.00390625" style="1" customWidth="1"/>
    <col min="4" max="4" width="13.00390625" style="1" customWidth="1"/>
    <col min="5" max="14" width="14.00390625" style="1" customWidth="1"/>
    <col min="15" max="15" width="8.8515625" style="1" customWidth="1"/>
    <col min="16" max="16" width="8.140625" style="1" customWidth="1"/>
    <col min="17" max="17" width="5.421875" style="1" customWidth="1"/>
    <col min="18" max="16384" width="9.140625" style="1" customWidth="1"/>
  </cols>
  <sheetData>
    <row r="1" ht="12.75">
      <c r="N1" s="1" t="s">
        <v>33</v>
      </c>
    </row>
    <row r="2" spans="1:16" ht="12.75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5"/>
      <c r="P2" s="5"/>
    </row>
    <row r="3" spans="1:16" ht="12.75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5"/>
      <c r="P3" s="5"/>
    </row>
    <row r="4" spans="1:16" ht="12.75">
      <c r="A4" s="19" t="s">
        <v>43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5"/>
      <c r="P4" s="5"/>
    </row>
    <row r="6" spans="3:19" ht="12.75">
      <c r="C6" s="7">
        <v>2005</v>
      </c>
      <c r="D6" s="7">
        <v>2005</v>
      </c>
      <c r="E6" s="7">
        <v>2005</v>
      </c>
      <c r="F6" s="7">
        <v>2005</v>
      </c>
      <c r="G6" s="7">
        <v>2005</v>
      </c>
      <c r="H6" s="7">
        <v>2005</v>
      </c>
      <c r="I6" s="7">
        <v>2005</v>
      </c>
      <c r="J6" s="7">
        <v>2005</v>
      </c>
      <c r="K6" s="7">
        <v>2005</v>
      </c>
      <c r="L6" s="7">
        <v>2005</v>
      </c>
      <c r="M6" s="7">
        <v>2005</v>
      </c>
      <c r="N6" s="7">
        <v>2005</v>
      </c>
      <c r="O6" s="7">
        <v>2005</v>
      </c>
      <c r="P6" s="6"/>
      <c r="Q6" s="8"/>
      <c r="R6" s="7">
        <v>2005</v>
      </c>
      <c r="S6" s="6" t="s">
        <v>30</v>
      </c>
    </row>
    <row r="7" spans="3:19" ht="12.75"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  <c r="K7" s="6" t="s">
        <v>18</v>
      </c>
      <c r="L7" s="6" t="s">
        <v>19</v>
      </c>
      <c r="M7" s="6" t="s">
        <v>20</v>
      </c>
      <c r="N7" s="6" t="s">
        <v>21</v>
      </c>
      <c r="O7" s="6" t="s">
        <v>23</v>
      </c>
      <c r="P7" s="6"/>
      <c r="Q7" s="8"/>
      <c r="R7" s="6" t="s">
        <v>23</v>
      </c>
      <c r="S7" s="6" t="s">
        <v>31</v>
      </c>
    </row>
    <row r="8" spans="3:19" ht="12.75">
      <c r="C8" s="6">
        <v>19</v>
      </c>
      <c r="D8" s="6">
        <v>21</v>
      </c>
      <c r="E8" s="6">
        <v>9</v>
      </c>
      <c r="F8" s="6">
        <v>12</v>
      </c>
      <c r="G8" s="6">
        <v>23</v>
      </c>
      <c r="H8" s="6">
        <v>29</v>
      </c>
      <c r="I8" s="6">
        <v>19</v>
      </c>
      <c r="J8" s="6">
        <v>10</v>
      </c>
      <c r="K8" s="6">
        <v>1</v>
      </c>
      <c r="L8" s="6">
        <v>25</v>
      </c>
      <c r="M8" s="6">
        <v>28</v>
      </c>
      <c r="N8" s="6">
        <v>13</v>
      </c>
      <c r="O8" s="6" t="s">
        <v>24</v>
      </c>
      <c r="P8" s="6"/>
      <c r="Q8" s="8"/>
      <c r="R8" s="6" t="s">
        <v>24</v>
      </c>
      <c r="S8" s="6" t="s">
        <v>32</v>
      </c>
    </row>
    <row r="9" spans="1:19" ht="13.5" customHeight="1">
      <c r="A9" s="9" t="s">
        <v>0</v>
      </c>
      <c r="C9" s="17" t="s">
        <v>35</v>
      </c>
      <c r="D9" s="17" t="s">
        <v>36</v>
      </c>
      <c r="E9" s="17" t="s">
        <v>37</v>
      </c>
      <c r="F9" s="17" t="s">
        <v>38</v>
      </c>
      <c r="G9" s="17" t="s">
        <v>38</v>
      </c>
      <c r="H9" s="17" t="s">
        <v>38</v>
      </c>
      <c r="I9" s="17" t="s">
        <v>39</v>
      </c>
      <c r="J9" s="17" t="s">
        <v>40</v>
      </c>
      <c r="K9" s="17" t="s">
        <v>38</v>
      </c>
      <c r="L9" s="17" t="s">
        <v>35</v>
      </c>
      <c r="M9" s="17" t="s">
        <v>35</v>
      </c>
      <c r="N9" s="17" t="s">
        <v>35</v>
      </c>
      <c r="O9" s="6"/>
      <c r="P9" s="6"/>
      <c r="Q9" s="8"/>
      <c r="R9" s="6"/>
      <c r="S9" s="6"/>
    </row>
    <row r="10" spans="1:19" ht="13.5" customHeight="1">
      <c r="A10" s="2" t="s">
        <v>1</v>
      </c>
      <c r="C10" s="1">
        <v>34713</v>
      </c>
      <c r="D10" s="1">
        <v>37554</v>
      </c>
      <c r="E10" s="1">
        <v>35139</v>
      </c>
      <c r="F10" s="1">
        <v>22639</v>
      </c>
      <c r="G10" s="1">
        <v>21411</v>
      </c>
      <c r="H10" s="1">
        <v>24734</v>
      </c>
      <c r="I10" s="1">
        <v>23359</v>
      </c>
      <c r="J10" s="1">
        <v>23644</v>
      </c>
      <c r="K10" s="1">
        <v>21256</v>
      </c>
      <c r="L10" s="1">
        <v>29011</v>
      </c>
      <c r="M10" s="1">
        <v>34499</v>
      </c>
      <c r="N10" s="1">
        <v>38713</v>
      </c>
      <c r="O10" s="6">
        <f aca="true" t="shared" si="0" ref="O10:O19">+AVERAGE(C10:N10)</f>
        <v>28889.333333333332</v>
      </c>
      <c r="P10" s="10">
        <f aca="true" t="shared" si="1" ref="P10:P19">+O10/$O$21</f>
        <v>0.3165535157444905</v>
      </c>
      <c r="Q10" s="4" t="s">
        <v>1</v>
      </c>
      <c r="R10" s="6">
        <f>+O10</f>
        <v>28889.333333333332</v>
      </c>
      <c r="S10" s="10">
        <f aca="true" t="shared" si="2" ref="S10:S19">+R10/$R$21</f>
        <v>0.31837455148909755</v>
      </c>
    </row>
    <row r="11" spans="1:19" ht="13.5" customHeight="1">
      <c r="A11" s="2" t="s">
        <v>2</v>
      </c>
      <c r="C11" s="1">
        <v>16175</v>
      </c>
      <c r="D11" s="1">
        <v>13074</v>
      </c>
      <c r="E11" s="1">
        <v>12560</v>
      </c>
      <c r="F11" s="1">
        <v>17062</v>
      </c>
      <c r="G11" s="1">
        <v>17875</v>
      </c>
      <c r="H11" s="1">
        <v>18434</v>
      </c>
      <c r="I11" s="1">
        <v>22593</v>
      </c>
      <c r="J11" s="1">
        <v>18434</v>
      </c>
      <c r="K11" s="1">
        <v>16354</v>
      </c>
      <c r="L11" s="1">
        <v>13551</v>
      </c>
      <c r="M11" s="1">
        <v>16454</v>
      </c>
      <c r="N11" s="1">
        <v>17039</v>
      </c>
      <c r="O11" s="6">
        <f t="shared" si="0"/>
        <v>16633.75</v>
      </c>
      <c r="P11" s="10">
        <f t="shared" si="1"/>
        <v>0.18226353587881058</v>
      </c>
      <c r="Q11" s="4" t="s">
        <v>2</v>
      </c>
      <c r="R11" s="6">
        <f>+O11</f>
        <v>16633.75</v>
      </c>
      <c r="S11" s="10">
        <f t="shared" si="2"/>
        <v>0.18331204236275592</v>
      </c>
    </row>
    <row r="12" spans="1:19" ht="13.5" customHeight="1">
      <c r="A12" s="2" t="s">
        <v>25</v>
      </c>
      <c r="C12" s="1">
        <v>412</v>
      </c>
      <c r="D12" s="1">
        <v>359</v>
      </c>
      <c r="E12" s="1">
        <v>376</v>
      </c>
      <c r="F12" s="1">
        <v>520</v>
      </c>
      <c r="G12" s="1">
        <v>618</v>
      </c>
      <c r="H12" s="1">
        <v>647</v>
      </c>
      <c r="I12" s="1">
        <v>818</v>
      </c>
      <c r="J12" s="1">
        <v>635</v>
      </c>
      <c r="K12" s="1">
        <v>591</v>
      </c>
      <c r="L12" s="1">
        <v>410</v>
      </c>
      <c r="M12" s="1">
        <v>455</v>
      </c>
      <c r="N12" s="1">
        <v>423</v>
      </c>
      <c r="O12" s="6">
        <f t="shared" si="0"/>
        <v>522</v>
      </c>
      <c r="P12" s="10">
        <f t="shared" si="1"/>
        <v>0.005719790530021139</v>
      </c>
      <c r="Q12" s="4" t="s">
        <v>25</v>
      </c>
      <c r="R12" s="6">
        <v>0</v>
      </c>
      <c r="S12" s="10">
        <f t="shared" si="2"/>
        <v>0</v>
      </c>
    </row>
    <row r="13" spans="1:19" ht="13.5" customHeight="1">
      <c r="A13" s="2" t="s">
        <v>5</v>
      </c>
      <c r="C13" s="1">
        <v>15364</v>
      </c>
      <c r="D13" s="1">
        <v>13842</v>
      </c>
      <c r="E13" s="1">
        <v>14970</v>
      </c>
      <c r="F13" s="1">
        <v>16554</v>
      </c>
      <c r="G13" s="1">
        <v>15391</v>
      </c>
      <c r="H13" s="1">
        <v>18622</v>
      </c>
      <c r="I13" s="1">
        <v>18323</v>
      </c>
      <c r="J13" s="1">
        <v>19539</v>
      </c>
      <c r="K13" s="1">
        <v>17518</v>
      </c>
      <c r="L13" s="1">
        <v>14488</v>
      </c>
      <c r="M13" s="1">
        <v>15308</v>
      </c>
      <c r="N13" s="1">
        <v>15685</v>
      </c>
      <c r="O13" s="6">
        <f t="shared" si="0"/>
        <v>16300.333333333334</v>
      </c>
      <c r="P13" s="10">
        <f t="shared" si="1"/>
        <v>0.17861013838350173</v>
      </c>
      <c r="Q13" s="4" t="s">
        <v>5</v>
      </c>
      <c r="R13" s="6">
        <f aca="true" t="shared" si="3" ref="R13:R19">+O13</f>
        <v>16300.333333333334</v>
      </c>
      <c r="S13" s="10">
        <f t="shared" si="2"/>
        <v>0.17963762798689667</v>
      </c>
    </row>
    <row r="14" spans="1:19" ht="13.5" customHeight="1">
      <c r="A14" s="2" t="s">
        <v>3</v>
      </c>
      <c r="C14" s="1">
        <v>1746</v>
      </c>
      <c r="D14" s="1">
        <v>1631</v>
      </c>
      <c r="E14" s="1">
        <v>1795</v>
      </c>
      <c r="F14" s="1">
        <v>1820</v>
      </c>
      <c r="G14" s="1">
        <v>1701</v>
      </c>
      <c r="H14" s="1">
        <v>1974</v>
      </c>
      <c r="I14" s="1">
        <v>1988</v>
      </c>
      <c r="J14" s="1">
        <v>2135</v>
      </c>
      <c r="K14" s="1">
        <v>2155</v>
      </c>
      <c r="L14" s="1">
        <v>1821</v>
      </c>
      <c r="M14" s="1">
        <v>1949</v>
      </c>
      <c r="N14" s="1">
        <v>1933</v>
      </c>
      <c r="O14" s="6">
        <f t="shared" si="0"/>
        <v>1887.3333333333333</v>
      </c>
      <c r="P14" s="10">
        <f t="shared" si="1"/>
        <v>0.020680366526806954</v>
      </c>
      <c r="Q14" s="8" t="s">
        <v>3</v>
      </c>
      <c r="R14" s="6">
        <f t="shared" si="3"/>
        <v>1887.3333333333333</v>
      </c>
      <c r="S14" s="10">
        <f t="shared" si="2"/>
        <v>0.020799334362524464</v>
      </c>
    </row>
    <row r="15" spans="1:19" ht="13.5" customHeight="1">
      <c r="A15" s="2" t="s">
        <v>6</v>
      </c>
      <c r="B15" s="2"/>
      <c r="C15" s="1">
        <v>675</v>
      </c>
      <c r="D15" s="1">
        <v>620</v>
      </c>
      <c r="E15" s="1">
        <v>632</v>
      </c>
      <c r="F15" s="1">
        <v>750</v>
      </c>
      <c r="G15" s="1">
        <v>753</v>
      </c>
      <c r="H15" s="1">
        <v>921</v>
      </c>
      <c r="I15" s="1">
        <v>916</v>
      </c>
      <c r="J15" s="1">
        <v>910</v>
      </c>
      <c r="K15" s="1">
        <v>914</v>
      </c>
      <c r="L15" s="1">
        <v>699</v>
      </c>
      <c r="M15" s="1">
        <v>688</v>
      </c>
      <c r="N15" s="1">
        <v>708</v>
      </c>
      <c r="O15" s="6">
        <f t="shared" si="0"/>
        <v>765.5</v>
      </c>
      <c r="P15" s="10">
        <f t="shared" si="1"/>
        <v>0.008387930365385406</v>
      </c>
      <c r="Q15" s="2" t="s">
        <v>6</v>
      </c>
      <c r="R15" s="6">
        <f t="shared" si="3"/>
        <v>765.5</v>
      </c>
      <c r="S15" s="10">
        <f t="shared" si="2"/>
        <v>0.00843618356826871</v>
      </c>
    </row>
    <row r="16" spans="1:19" ht="13.5" customHeight="1">
      <c r="A16" s="2" t="s">
        <v>4</v>
      </c>
      <c r="B16" s="2"/>
      <c r="C16" s="1">
        <v>3619</v>
      </c>
      <c r="D16" s="1">
        <v>3133</v>
      </c>
      <c r="E16" s="1">
        <v>2587</v>
      </c>
      <c r="F16" s="1">
        <v>3448</v>
      </c>
      <c r="G16" s="1">
        <v>3671</v>
      </c>
      <c r="H16" s="1">
        <v>3139</v>
      </c>
      <c r="I16" s="1">
        <v>2768</v>
      </c>
      <c r="J16" s="1">
        <v>3766</v>
      </c>
      <c r="K16" s="1">
        <v>3492</v>
      </c>
      <c r="L16" s="1">
        <v>3557</v>
      </c>
      <c r="M16" s="1">
        <v>3191</v>
      </c>
      <c r="N16" s="1">
        <v>3142</v>
      </c>
      <c r="O16" s="6">
        <f t="shared" si="0"/>
        <v>3292.75</v>
      </c>
      <c r="P16" s="10">
        <f t="shared" si="1"/>
        <v>0.03608015376959216</v>
      </c>
      <c r="Q16" s="2" t="s">
        <v>4</v>
      </c>
      <c r="R16" s="6">
        <f t="shared" si="3"/>
        <v>3292.75</v>
      </c>
      <c r="S16" s="10">
        <f t="shared" si="2"/>
        <v>0.03628771188036158</v>
      </c>
    </row>
    <row r="17" spans="1:19" ht="13.5" customHeight="1">
      <c r="A17" s="2" t="s">
        <v>9</v>
      </c>
      <c r="C17" s="1">
        <v>9365</v>
      </c>
      <c r="D17" s="1">
        <v>4393</v>
      </c>
      <c r="E17" s="1">
        <v>5117</v>
      </c>
      <c r="F17" s="1">
        <v>11180</v>
      </c>
      <c r="G17" s="1">
        <v>8782</v>
      </c>
      <c r="H17" s="1">
        <v>10282</v>
      </c>
      <c r="I17" s="1">
        <v>10366</v>
      </c>
      <c r="J17" s="1">
        <v>10096</v>
      </c>
      <c r="K17" s="1">
        <v>9966</v>
      </c>
      <c r="L17" s="1">
        <v>9358</v>
      </c>
      <c r="M17" s="1">
        <v>9746</v>
      </c>
      <c r="N17" s="1">
        <v>9276</v>
      </c>
      <c r="O17" s="6">
        <f t="shared" si="0"/>
        <v>8993.916666666666</v>
      </c>
      <c r="P17" s="10">
        <f t="shared" si="1"/>
        <v>0.09855042026398331</v>
      </c>
      <c r="Q17" s="4" t="s">
        <v>9</v>
      </c>
      <c r="R17" s="6">
        <f t="shared" si="3"/>
        <v>8993.916666666666</v>
      </c>
      <c r="S17" s="10">
        <f t="shared" si="2"/>
        <v>0.09911735074815338</v>
      </c>
    </row>
    <row r="18" spans="1:19" ht="13.5" customHeight="1">
      <c r="A18" s="2" t="s">
        <v>7</v>
      </c>
      <c r="C18" s="1">
        <v>13288</v>
      </c>
      <c r="D18" s="1">
        <v>13464</v>
      </c>
      <c r="E18" s="1">
        <v>13137</v>
      </c>
      <c r="F18" s="1">
        <v>13418</v>
      </c>
      <c r="G18" s="1">
        <v>14736</v>
      </c>
      <c r="H18" s="1">
        <v>13329</v>
      </c>
      <c r="I18" s="1">
        <v>13376</v>
      </c>
      <c r="J18" s="1">
        <v>14656</v>
      </c>
      <c r="K18" s="1">
        <v>13758</v>
      </c>
      <c r="L18" s="1">
        <v>12966</v>
      </c>
      <c r="M18" s="1">
        <v>12342</v>
      </c>
      <c r="N18" s="1">
        <v>13702</v>
      </c>
      <c r="O18" s="6">
        <f t="shared" si="0"/>
        <v>13514.333333333334</v>
      </c>
      <c r="P18" s="10">
        <f t="shared" si="1"/>
        <v>0.14808267398381036</v>
      </c>
      <c r="Q18" s="4" t="s">
        <v>7</v>
      </c>
      <c r="R18" s="6">
        <f t="shared" si="3"/>
        <v>13514.333333333334</v>
      </c>
      <c r="S18" s="10">
        <f t="shared" si="2"/>
        <v>0.1489345484033609</v>
      </c>
    </row>
    <row r="19" spans="1:19" ht="13.5" customHeight="1">
      <c r="A19" s="2" t="s">
        <v>8</v>
      </c>
      <c r="C19" s="1">
        <v>819</v>
      </c>
      <c r="D19" s="1">
        <v>1200</v>
      </c>
      <c r="E19" s="1">
        <v>1277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39</v>
      </c>
      <c r="M19" s="1">
        <v>1117</v>
      </c>
      <c r="N19" s="1">
        <v>1102</v>
      </c>
      <c r="O19" s="6">
        <f t="shared" si="0"/>
        <v>462.8333333333333</v>
      </c>
      <c r="P19" s="10">
        <f t="shared" si="1"/>
        <v>0.005071474553597926</v>
      </c>
      <c r="Q19" s="4" t="s">
        <v>8</v>
      </c>
      <c r="R19" s="6">
        <f t="shared" si="3"/>
        <v>462.8333333333333</v>
      </c>
      <c r="S19" s="10">
        <f t="shared" si="2"/>
        <v>0.005100649198580928</v>
      </c>
    </row>
    <row r="20" spans="1:19" ht="13.5" customHeight="1">
      <c r="A20" s="2"/>
      <c r="O20" s="6"/>
      <c r="P20" s="6"/>
      <c r="Q20" s="8"/>
      <c r="R20" s="6"/>
      <c r="S20" s="6"/>
    </row>
    <row r="21" spans="1:19" ht="12.75">
      <c r="A21" s="11" t="s">
        <v>22</v>
      </c>
      <c r="C21" s="11">
        <f aca="true" t="shared" si="4" ref="C21:N21">+SUM(C10:C19)</f>
        <v>96176</v>
      </c>
      <c r="D21" s="11">
        <f t="shared" si="4"/>
        <v>89270</v>
      </c>
      <c r="E21" s="11">
        <f t="shared" si="4"/>
        <v>87590</v>
      </c>
      <c r="F21" s="11">
        <f t="shared" si="4"/>
        <v>87391</v>
      </c>
      <c r="G21" s="11">
        <f t="shared" si="4"/>
        <v>84938</v>
      </c>
      <c r="H21" s="11">
        <f t="shared" si="4"/>
        <v>92082</v>
      </c>
      <c r="I21" s="11">
        <f t="shared" si="4"/>
        <v>94507</v>
      </c>
      <c r="J21" s="11">
        <f t="shared" si="4"/>
        <v>93815</v>
      </c>
      <c r="K21" s="11">
        <f t="shared" si="4"/>
        <v>86004</v>
      </c>
      <c r="L21" s="11">
        <f t="shared" si="4"/>
        <v>85900</v>
      </c>
      <c r="M21" s="11">
        <f t="shared" si="4"/>
        <v>95749</v>
      </c>
      <c r="N21" s="11">
        <f t="shared" si="4"/>
        <v>101723</v>
      </c>
      <c r="O21" s="6">
        <f>+AVERAGE(C21:N21)</f>
        <v>91262.08333333333</v>
      </c>
      <c r="P21" s="10">
        <f>+SUM(P10:P19)</f>
        <v>1</v>
      </c>
      <c r="Q21" s="8" t="s">
        <v>22</v>
      </c>
      <c r="R21" s="6">
        <f>+SUM(R10:R19)</f>
        <v>90740.08333333333</v>
      </c>
      <c r="S21" s="10">
        <f>+SUM(S10:S19)</f>
        <v>1.0000000000000002</v>
      </c>
    </row>
    <row r="22" spans="3:14" ht="12.75">
      <c r="C22" s="12">
        <f aca="true" t="shared" si="5" ref="C22:N22">+C21/(+MAX($C$21:$N$21))</f>
        <v>0.9454695594899876</v>
      </c>
      <c r="D22" s="12">
        <f t="shared" si="5"/>
        <v>0.8775793085142987</v>
      </c>
      <c r="E22" s="12">
        <f t="shared" si="5"/>
        <v>0.861063869528032</v>
      </c>
      <c r="F22" s="12">
        <f t="shared" si="5"/>
        <v>0.8591075764576349</v>
      </c>
      <c r="G22" s="12">
        <f t="shared" si="5"/>
        <v>0.8349930694139969</v>
      </c>
      <c r="H22" s="12">
        <f t="shared" si="5"/>
        <v>0.9052230075794068</v>
      </c>
      <c r="I22" s="12">
        <f t="shared" si="5"/>
        <v>0.9290622573066072</v>
      </c>
      <c r="J22" s="12">
        <f t="shared" si="5"/>
        <v>0.9222594693432163</v>
      </c>
      <c r="K22" s="12">
        <f t="shared" si="5"/>
        <v>0.8454725086755208</v>
      </c>
      <c r="L22" s="12">
        <f t="shared" si="5"/>
        <v>0.8444501243573234</v>
      </c>
      <c r="M22" s="12">
        <f t="shared" si="5"/>
        <v>0.9412718854143114</v>
      </c>
      <c r="N22" s="12">
        <f t="shared" si="5"/>
        <v>1</v>
      </c>
    </row>
    <row r="23" spans="1:19" ht="12.75">
      <c r="A23" s="8"/>
      <c r="B23" s="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8"/>
      <c r="P23" s="8"/>
      <c r="Q23" s="8"/>
      <c r="R23" s="8"/>
      <c r="S23" s="8"/>
    </row>
    <row r="26" spans="1:15" ht="12.75">
      <c r="A26" s="13" t="s">
        <v>27</v>
      </c>
      <c r="C26" s="1">
        <f>+C10+C11+C12+C19</f>
        <v>52119</v>
      </c>
      <c r="D26" s="1">
        <f aca="true" t="shared" si="6" ref="D26:N26">+D10+D11+D12+D19</f>
        <v>52187</v>
      </c>
      <c r="E26" s="1">
        <f t="shared" si="6"/>
        <v>49352</v>
      </c>
      <c r="F26" s="1">
        <f t="shared" si="6"/>
        <v>40221</v>
      </c>
      <c r="G26" s="1">
        <f t="shared" si="6"/>
        <v>39904</v>
      </c>
      <c r="H26" s="1">
        <f t="shared" si="6"/>
        <v>43815</v>
      </c>
      <c r="I26" s="1">
        <f t="shared" si="6"/>
        <v>46770</v>
      </c>
      <c r="J26" s="1">
        <f t="shared" si="6"/>
        <v>42713</v>
      </c>
      <c r="K26" s="1">
        <f t="shared" si="6"/>
        <v>38201</v>
      </c>
      <c r="L26" s="1">
        <f t="shared" si="6"/>
        <v>43011</v>
      </c>
      <c r="M26" s="1">
        <f t="shared" si="6"/>
        <v>52525</v>
      </c>
      <c r="N26" s="1">
        <f t="shared" si="6"/>
        <v>57277</v>
      </c>
      <c r="O26" s="1">
        <f>+O10+O11+O12+O19</f>
        <v>46507.916666666664</v>
      </c>
    </row>
    <row r="27" ht="12.75">
      <c r="A27" s="13"/>
    </row>
    <row r="28" spans="1:15" ht="12.75">
      <c r="A28" s="13" t="s">
        <v>28</v>
      </c>
      <c r="C28" s="1">
        <f>+C13+C14</f>
        <v>17110</v>
      </c>
      <c r="D28" s="1">
        <f aca="true" t="shared" si="7" ref="D28:N28">+D13+D14</f>
        <v>15473</v>
      </c>
      <c r="E28" s="1">
        <f t="shared" si="7"/>
        <v>16765</v>
      </c>
      <c r="F28" s="1">
        <f t="shared" si="7"/>
        <v>18374</v>
      </c>
      <c r="G28" s="1">
        <f t="shared" si="7"/>
        <v>17092</v>
      </c>
      <c r="H28" s="1">
        <f t="shared" si="7"/>
        <v>20596</v>
      </c>
      <c r="I28" s="1">
        <f t="shared" si="7"/>
        <v>20311</v>
      </c>
      <c r="J28" s="1">
        <f t="shared" si="7"/>
        <v>21674</v>
      </c>
      <c r="K28" s="1">
        <f t="shared" si="7"/>
        <v>19673</v>
      </c>
      <c r="L28" s="1">
        <f t="shared" si="7"/>
        <v>16309</v>
      </c>
      <c r="M28" s="1">
        <f t="shared" si="7"/>
        <v>17257</v>
      </c>
      <c r="N28" s="1">
        <f t="shared" si="7"/>
        <v>17618</v>
      </c>
      <c r="O28" s="1">
        <f>+O13+O14</f>
        <v>18187.666666666668</v>
      </c>
    </row>
    <row r="29" ht="12.75">
      <c r="A29" s="13"/>
    </row>
    <row r="30" spans="1:15" ht="12.75">
      <c r="A30" s="13" t="s">
        <v>29</v>
      </c>
      <c r="C30" s="1">
        <f>+C15+C16+C17+C18</f>
        <v>26947</v>
      </c>
      <c r="D30" s="1">
        <f aca="true" t="shared" si="8" ref="D30:N30">+D15+D16+D17+D18</f>
        <v>21610</v>
      </c>
      <c r="E30" s="1">
        <f t="shared" si="8"/>
        <v>21473</v>
      </c>
      <c r="F30" s="1">
        <f t="shared" si="8"/>
        <v>28796</v>
      </c>
      <c r="G30" s="1">
        <f t="shared" si="8"/>
        <v>27942</v>
      </c>
      <c r="H30" s="1">
        <f t="shared" si="8"/>
        <v>27671</v>
      </c>
      <c r="I30" s="1">
        <f t="shared" si="8"/>
        <v>27426</v>
      </c>
      <c r="J30" s="1">
        <f t="shared" si="8"/>
        <v>29428</v>
      </c>
      <c r="K30" s="1">
        <f t="shared" si="8"/>
        <v>28130</v>
      </c>
      <c r="L30" s="1">
        <f t="shared" si="8"/>
        <v>26580</v>
      </c>
      <c r="M30" s="1">
        <f t="shared" si="8"/>
        <v>25967</v>
      </c>
      <c r="N30" s="1">
        <f t="shared" si="8"/>
        <v>26828</v>
      </c>
      <c r="O30" s="1">
        <f>+O15+O16+O17+O18</f>
        <v>26566.5</v>
      </c>
    </row>
    <row r="39" ht="12.75">
      <c r="A39" s="20"/>
    </row>
    <row r="43" spans="3:14" ht="12.7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3" ht="12.75">
      <c r="A44" s="20"/>
      <c r="C44" s="14"/>
    </row>
    <row r="48" spans="3:14" ht="12.7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50" s="25" customFormat="1" ht="12.75"/>
    <row r="51" s="25" customFormat="1" ht="12.75"/>
    <row r="52" spans="1:24" s="25" customFormat="1" ht="12.75">
      <c r="A52" s="11"/>
      <c r="B52" s="11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2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s="29" customFormat="1" ht="12.75">
      <c r="A53" s="28"/>
      <c r="B53" s="26"/>
      <c r="C53" s="3"/>
      <c r="D53" s="30"/>
      <c r="E53" s="23"/>
      <c r="F53" s="23"/>
      <c r="G53" s="23"/>
      <c r="H53" s="23"/>
      <c r="I53" s="23"/>
      <c r="J53" s="23"/>
      <c r="K53" s="24"/>
      <c r="L53" s="22"/>
      <c r="M53" s="22"/>
      <c r="N53" s="22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s="29" customFormat="1" ht="12.75">
      <c r="A54" s="28"/>
      <c r="B54" s="26"/>
      <c r="C54" s="3"/>
      <c r="D54" s="30"/>
      <c r="E54" s="23"/>
      <c r="F54" s="23"/>
      <c r="G54" s="23"/>
      <c r="H54" s="23"/>
      <c r="I54" s="23"/>
      <c r="J54" s="23"/>
      <c r="K54" s="24"/>
      <c r="L54" s="22"/>
      <c r="M54" s="22"/>
      <c r="N54" s="22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s="29" customFormat="1" ht="12.75">
      <c r="A55" s="28"/>
      <c r="B55" s="26"/>
      <c r="C55" s="3"/>
      <c r="D55" s="30"/>
      <c r="E55" s="23"/>
      <c r="F55" s="23"/>
      <c r="G55" s="23"/>
      <c r="H55" s="23"/>
      <c r="I55" s="23"/>
      <c r="J55" s="23"/>
      <c r="K55" s="24"/>
      <c r="L55" s="22"/>
      <c r="M55" s="22"/>
      <c r="N55" s="22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s="29" customFormat="1" ht="12.75">
      <c r="A56" s="28"/>
      <c r="B56" s="26"/>
      <c r="C56" s="3"/>
      <c r="D56" s="30"/>
      <c r="E56" s="23"/>
      <c r="F56" s="23"/>
      <c r="G56" s="23"/>
      <c r="H56" s="23"/>
      <c r="I56" s="23"/>
      <c r="J56" s="23"/>
      <c r="K56" s="24"/>
      <c r="L56" s="22"/>
      <c r="M56" s="22"/>
      <c r="N56" s="22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s="29" customFormat="1" ht="12.75">
      <c r="A57" s="28"/>
      <c r="B57" s="26"/>
      <c r="C57" s="3"/>
      <c r="D57" s="30"/>
      <c r="E57" s="23"/>
      <c r="F57" s="23"/>
      <c r="G57" s="23"/>
      <c r="H57" s="23"/>
      <c r="I57" s="23"/>
      <c r="J57" s="23"/>
      <c r="K57" s="24"/>
      <c r="L57" s="22"/>
      <c r="M57" s="22"/>
      <c r="N57" s="22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s="29" customFormat="1" ht="12.75">
      <c r="A58" s="28"/>
      <c r="B58" s="26"/>
      <c r="C58" s="3"/>
      <c r="D58" s="30"/>
      <c r="E58" s="23"/>
      <c r="F58" s="23"/>
      <c r="G58" s="23"/>
      <c r="H58" s="23"/>
      <c r="I58" s="23"/>
      <c r="J58" s="23"/>
      <c r="K58" s="24"/>
      <c r="L58" s="22"/>
      <c r="M58" s="22"/>
      <c r="N58" s="22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s="29" customFormat="1" ht="12.75">
      <c r="A59" s="28"/>
      <c r="B59" s="26"/>
      <c r="C59" s="3"/>
      <c r="D59" s="30"/>
      <c r="E59" s="23"/>
      <c r="F59" s="23"/>
      <c r="G59" s="23"/>
      <c r="H59" s="23"/>
      <c r="I59" s="23"/>
      <c r="J59" s="23"/>
      <c r="K59" s="24"/>
      <c r="L59" s="22"/>
      <c r="M59" s="22"/>
      <c r="N59" s="22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s="29" customFormat="1" ht="12.75">
      <c r="A60" s="28"/>
      <c r="B60" s="26"/>
      <c r="C60" s="3"/>
      <c r="D60" s="30"/>
      <c r="E60" s="23"/>
      <c r="F60" s="23"/>
      <c r="G60" s="23"/>
      <c r="H60" s="23"/>
      <c r="I60" s="23"/>
      <c r="J60" s="23"/>
      <c r="K60" s="24"/>
      <c r="L60" s="22"/>
      <c r="M60" s="22"/>
      <c r="N60" s="22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s="29" customFormat="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="25" customFormat="1" ht="12.75">
      <c r="A62" s="11"/>
    </row>
    <row r="63" ht="12.75">
      <c r="A63" s="2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</sheetData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Lotte Schlegel</cp:lastModifiedBy>
  <cp:lastPrinted>2006-07-28T18:02:21Z</cp:lastPrinted>
  <dcterms:created xsi:type="dcterms:W3CDTF">2003-02-27T20:45:39Z</dcterms:created>
  <dcterms:modified xsi:type="dcterms:W3CDTF">2006-08-25T19:55:37Z</dcterms:modified>
  <cp:category/>
  <cp:version/>
  <cp:contentType/>
  <cp:contentStatus/>
</cp:coreProperties>
</file>