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NSLP\Disaster\pandemic 2020\Webinars\"/>
    </mc:Choice>
  </mc:AlternateContent>
  <xr:revisionPtr revIDLastSave="0" documentId="13_ncr:1_{8FCAB395-682F-4DA1-8E70-99506F969A5A}" xr6:coauthVersionLast="46" xr6:coauthVersionMax="46" xr10:uidLastSave="{00000000-0000-0000-0000-000000000000}"/>
  <bookViews>
    <workbookView xWindow="-108" yWindow="-108" windowWidth="23256" windowHeight="12576" xr2:uid="{92AB3A63-01CA-4271-BB44-FDF49B87B4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4" i="1"/>
  <c r="D13" i="1"/>
  <c r="D12" i="1"/>
  <c r="C20" i="1"/>
  <c r="C22" i="1" s="1"/>
  <c r="C24" i="1" s="1"/>
  <c r="C12" i="1"/>
  <c r="C14" i="1" s="1"/>
  <c r="C16" i="1" s="1"/>
  <c r="E14" i="1"/>
  <c r="E16" i="1" s="1"/>
  <c r="G29" i="1"/>
  <c r="F29" i="1"/>
  <c r="E24" i="1"/>
  <c r="G6" i="1"/>
  <c r="H6" i="1"/>
  <c r="I6" i="1"/>
  <c r="D6" i="1"/>
  <c r="C6" i="1"/>
  <c r="B6" i="1"/>
  <c r="D24" i="1" l="1"/>
  <c r="D16" i="1"/>
</calcChain>
</file>

<file path=xl/sharedStrings.xml><?xml version="1.0" encoding="utf-8"?>
<sst xmlns="http://schemas.openxmlformats.org/spreadsheetml/2006/main" count="37" uniqueCount="27">
  <si>
    <t>Lunch</t>
  </si>
  <si>
    <t>USDA REIMBURSEMENT</t>
  </si>
  <si>
    <t>MAINE REIMBURSEMENT</t>
  </si>
  <si>
    <t>TOTAL REIMBURSEMENT</t>
  </si>
  <si>
    <t>Free</t>
  </si>
  <si>
    <t>Reduced</t>
  </si>
  <si>
    <t>Paid</t>
  </si>
  <si>
    <t>students eating</t>
  </si>
  <si>
    <t>CEP</t>
  </si>
  <si>
    <t>SP2</t>
  </si>
  <si>
    <t>TRADITIONAL</t>
  </si>
  <si>
    <t>free</t>
  </si>
  <si>
    <t>reduced</t>
  </si>
  <si>
    <t>paid</t>
  </si>
  <si>
    <t>Breakfast</t>
  </si>
  <si>
    <t>free meals served</t>
  </si>
  <si>
    <t>meals served</t>
  </si>
  <si>
    <t>enrollmnet 315</t>
  </si>
  <si>
    <t>DC</t>
  </si>
  <si>
    <t>REIMBURSEMENT</t>
  </si>
  <si>
    <t>PS2 per cents base year</t>
  </si>
  <si>
    <t>lunch</t>
  </si>
  <si>
    <t>breakfast</t>
  </si>
  <si>
    <t>NOTE: CEP and SP2 are calculated baed on per cents just like the claimiong system.  Manual must be enter</t>
  </si>
  <si>
    <t xml:space="preserve">            Manual must be entered here and in claiming system</t>
  </si>
  <si>
    <t>CEP per cent calculations</t>
  </si>
  <si>
    <t>PUBLIC SCHOOL REIMBURSEMENT  SAMPLE SY 2023 COMPARISION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</si>
</sst>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44" fontId="0" fillId="0" borderId="0" xfId="1" applyFont="1"/>
    <xf numFmtId="1" fontId="0" fillId="0" borderId="0" xfId="1" applyNumberFormat="1" applyFont="1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44" fontId="5" fillId="0" borderId="0" xfId="1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FF3D-339C-4DF2-9FEF-A1300CC43F07}">
  <dimension ref="A1:I35"/>
  <sheetViews>
    <sheetView tabSelected="1" workbookViewId="0">
      <selection activeCell="A2" sqref="A2"/>
    </sheetView>
  </sheetViews>
  <sheetFormatPr defaultRowHeight="14.4" x14ac:dyDescent="0.3"/>
  <cols>
    <col min="1" max="1" width="24.44140625" customWidth="1"/>
    <col min="2" max="2" width="9.6640625" customWidth="1"/>
    <col min="3" max="3" width="12.109375" bestFit="1" customWidth="1"/>
    <col min="4" max="4" width="11.109375" bestFit="1" customWidth="1"/>
    <col min="5" max="5" width="9.33203125" bestFit="1" customWidth="1"/>
    <col min="6" max="7" width="12" bestFit="1" customWidth="1"/>
  </cols>
  <sheetData>
    <row r="1" spans="1:9" ht="25.8" x14ac:dyDescent="0.5">
      <c r="A1" s="12" t="s">
        <v>26</v>
      </c>
      <c r="B1" s="12"/>
      <c r="C1" s="12"/>
    </row>
    <row r="3" spans="1:9" x14ac:dyDescent="0.3">
      <c r="A3" s="10" t="s">
        <v>0</v>
      </c>
      <c r="B3" s="10" t="s">
        <v>4</v>
      </c>
      <c r="C3" s="10" t="s">
        <v>5</v>
      </c>
      <c r="D3" s="10" t="s">
        <v>6</v>
      </c>
      <c r="E3" s="10"/>
      <c r="F3" s="10" t="s">
        <v>14</v>
      </c>
      <c r="G3" s="10"/>
      <c r="H3" s="10"/>
      <c r="I3" s="10"/>
    </row>
    <row r="4" spans="1:9" x14ac:dyDescent="0.3">
      <c r="A4" s="10" t="s">
        <v>1</v>
      </c>
      <c r="B4" s="11">
        <v>3.73</v>
      </c>
      <c r="C4" s="11">
        <v>3.33</v>
      </c>
      <c r="D4" s="11">
        <v>0.42</v>
      </c>
      <c r="E4" s="11"/>
      <c r="F4" s="11"/>
      <c r="G4" s="11">
        <v>1.97</v>
      </c>
      <c r="H4" s="11">
        <v>1.67</v>
      </c>
      <c r="I4" s="11">
        <v>0.33</v>
      </c>
    </row>
    <row r="5" spans="1:9" x14ac:dyDescent="0.3">
      <c r="A5" s="10" t="s">
        <v>2</v>
      </c>
      <c r="B5" s="11">
        <v>0</v>
      </c>
      <c r="C5" s="11">
        <v>0.4</v>
      </c>
      <c r="D5" s="11">
        <v>3.31</v>
      </c>
      <c r="E5" s="11"/>
      <c r="F5" s="11"/>
      <c r="G5" s="11">
        <v>0</v>
      </c>
      <c r="H5" s="11">
        <v>0.3</v>
      </c>
      <c r="I5" s="11">
        <v>1.64</v>
      </c>
    </row>
    <row r="6" spans="1:9" x14ac:dyDescent="0.3">
      <c r="A6" s="10" t="s">
        <v>3</v>
      </c>
      <c r="B6" s="11">
        <f>+B5+B4</f>
        <v>3.73</v>
      </c>
      <c r="C6" s="11">
        <f t="shared" ref="C6:D6" si="0">+C5+C4</f>
        <v>3.73</v>
      </c>
      <c r="D6" s="11">
        <f t="shared" si="0"/>
        <v>3.73</v>
      </c>
      <c r="E6" s="11"/>
      <c r="F6" s="11"/>
      <c r="G6" s="11">
        <f>+G5+G4</f>
        <v>1.97</v>
      </c>
      <c r="H6" s="11">
        <f>+H5+H4</f>
        <v>1.97</v>
      </c>
      <c r="I6" s="11">
        <f>+I5+I4</f>
        <v>1.97</v>
      </c>
    </row>
    <row r="9" spans="1:9" x14ac:dyDescent="0.3">
      <c r="A9" s="8" t="s">
        <v>7</v>
      </c>
      <c r="B9" s="9">
        <v>234</v>
      </c>
    </row>
    <row r="11" spans="1:9" x14ac:dyDescent="0.3">
      <c r="A11" t="s">
        <v>16</v>
      </c>
      <c r="C11" t="s">
        <v>8</v>
      </c>
      <c r="D11" t="s">
        <v>9</v>
      </c>
      <c r="E11" t="s">
        <v>10</v>
      </c>
    </row>
    <row r="12" spans="1:9" x14ac:dyDescent="0.3">
      <c r="A12" t="s">
        <v>11</v>
      </c>
      <c r="C12" s="2">
        <f>+B9*G29</f>
        <v>190.37288135593221</v>
      </c>
      <c r="D12" s="2">
        <f>+B9*C32</f>
        <v>156.0078</v>
      </c>
      <c r="E12">
        <v>155</v>
      </c>
    </row>
    <row r="13" spans="1:9" x14ac:dyDescent="0.3">
      <c r="A13" t="s">
        <v>12</v>
      </c>
      <c r="C13" s="1">
        <v>0</v>
      </c>
      <c r="D13" s="2">
        <f>+B9*D32</f>
        <v>28.992599999999999</v>
      </c>
      <c r="E13">
        <v>30</v>
      </c>
    </row>
    <row r="14" spans="1:9" x14ac:dyDescent="0.3">
      <c r="A14" t="s">
        <v>13</v>
      </c>
      <c r="C14" s="2">
        <f>+C15-C12</f>
        <v>43.627118644067792</v>
      </c>
      <c r="D14" s="2">
        <f>+B9-D12-D13</f>
        <v>48.999600000000001</v>
      </c>
      <c r="E14">
        <f>234-E12-E13</f>
        <v>49</v>
      </c>
    </row>
    <row r="15" spans="1:9" x14ac:dyDescent="0.3">
      <c r="C15">
        <v>234</v>
      </c>
      <c r="D15" s="2">
        <v>234</v>
      </c>
      <c r="E15">
        <v>234</v>
      </c>
    </row>
    <row r="16" spans="1:9" x14ac:dyDescent="0.3">
      <c r="A16" t="s">
        <v>19</v>
      </c>
      <c r="C16" s="3">
        <f>+(C14+C13+C12)*B6</f>
        <v>872.82</v>
      </c>
      <c r="D16" s="4">
        <f t="shared" ref="D16:E16" si="1">+(D14+D13+D12)*C6</f>
        <v>872.82</v>
      </c>
      <c r="E16" s="3">
        <f t="shared" si="1"/>
        <v>872.82</v>
      </c>
    </row>
    <row r="17" spans="1:7" x14ac:dyDescent="0.3">
      <c r="D17" s="2"/>
    </row>
    <row r="18" spans="1:7" x14ac:dyDescent="0.3">
      <c r="A18" t="s">
        <v>14</v>
      </c>
      <c r="D18" s="2"/>
    </row>
    <row r="19" spans="1:7" x14ac:dyDescent="0.3">
      <c r="A19" s="8" t="s">
        <v>16</v>
      </c>
      <c r="B19" s="9">
        <v>195</v>
      </c>
      <c r="C19" t="s">
        <v>8</v>
      </c>
      <c r="D19" s="2" t="s">
        <v>9</v>
      </c>
      <c r="E19" t="s">
        <v>10</v>
      </c>
    </row>
    <row r="20" spans="1:7" x14ac:dyDescent="0.3">
      <c r="A20" t="s">
        <v>15</v>
      </c>
      <c r="C20" s="2">
        <f>+B19*G29</f>
        <v>158.64406779661019</v>
      </c>
      <c r="D20" s="2">
        <f>+B19*C34</f>
        <v>140.4195</v>
      </c>
      <c r="E20">
        <v>138</v>
      </c>
    </row>
    <row r="21" spans="1:7" x14ac:dyDescent="0.3">
      <c r="A21" t="s">
        <v>12</v>
      </c>
      <c r="C21">
        <v>0</v>
      </c>
      <c r="D21" s="2">
        <f>+B19*D34</f>
        <v>26.3445</v>
      </c>
      <c r="E21">
        <v>22</v>
      </c>
    </row>
    <row r="22" spans="1:7" x14ac:dyDescent="0.3">
      <c r="A22" t="s">
        <v>13</v>
      </c>
      <c r="C22" s="2">
        <f>+C23-C20</f>
        <v>36.355932203389813</v>
      </c>
      <c r="D22" s="2">
        <f>+B19-D20-D21</f>
        <v>28.236000000000001</v>
      </c>
      <c r="E22">
        <v>35</v>
      </c>
    </row>
    <row r="23" spans="1:7" x14ac:dyDescent="0.3">
      <c r="C23">
        <v>195</v>
      </c>
      <c r="D23" s="2">
        <v>195</v>
      </c>
      <c r="E23">
        <v>195</v>
      </c>
    </row>
    <row r="24" spans="1:7" x14ac:dyDescent="0.3">
      <c r="A24" t="s">
        <v>19</v>
      </c>
      <c r="C24" s="3">
        <f>+(C22+C21+C20)*G6</f>
        <v>384.15</v>
      </c>
      <c r="D24" s="4">
        <f t="shared" ref="D24:E24" si="2">+(D22+D21+D20)*H6</f>
        <v>384.15</v>
      </c>
      <c r="E24" s="3">
        <f t="shared" si="2"/>
        <v>384.15</v>
      </c>
    </row>
    <row r="25" spans="1:7" x14ac:dyDescent="0.3">
      <c r="C25" s="3"/>
      <c r="D25" s="4"/>
      <c r="E25" s="3"/>
    </row>
    <row r="26" spans="1:7" x14ac:dyDescent="0.3">
      <c r="A26" s="5" t="s">
        <v>23</v>
      </c>
      <c r="B26" s="5"/>
      <c r="C26" s="5"/>
      <c r="D26" s="5"/>
    </row>
    <row r="27" spans="1:7" x14ac:dyDescent="0.3">
      <c r="A27" s="5" t="s">
        <v>24</v>
      </c>
      <c r="B27" s="5"/>
      <c r="C27" s="5"/>
      <c r="D27" s="5"/>
    </row>
    <row r="28" spans="1:7" x14ac:dyDescent="0.3">
      <c r="A28" s="6" t="s">
        <v>25</v>
      </c>
      <c r="B28" s="7"/>
      <c r="C28" s="6"/>
      <c r="D28" s="6"/>
      <c r="E28" s="6"/>
      <c r="F28" s="6"/>
      <c r="G28" s="6"/>
    </row>
    <row r="29" spans="1:7" x14ac:dyDescent="0.3">
      <c r="A29" s="6"/>
      <c r="B29" s="6" t="s">
        <v>17</v>
      </c>
      <c r="C29" s="6">
        <v>295</v>
      </c>
      <c r="D29" s="6" t="s">
        <v>18</v>
      </c>
      <c r="E29" s="6">
        <v>150</v>
      </c>
      <c r="F29" s="6">
        <f>+E29/C29</f>
        <v>0.50847457627118642</v>
      </c>
      <c r="G29" s="6">
        <f>+F29*1.6</f>
        <v>0.81355932203389836</v>
      </c>
    </row>
    <row r="30" spans="1:7" x14ac:dyDescent="0.3">
      <c r="A30" s="6" t="s">
        <v>20</v>
      </c>
      <c r="B30" s="6"/>
      <c r="C30" s="6"/>
      <c r="D30" s="6"/>
      <c r="E30" s="6"/>
      <c r="F30" s="6"/>
      <c r="G30" s="6"/>
    </row>
    <row r="31" spans="1:7" x14ac:dyDescent="0.3">
      <c r="A31" s="6"/>
      <c r="B31" s="6" t="s">
        <v>21</v>
      </c>
      <c r="C31" s="6" t="s">
        <v>11</v>
      </c>
      <c r="D31" s="6" t="s">
        <v>12</v>
      </c>
      <c r="E31" s="6"/>
      <c r="F31" s="6"/>
      <c r="G31" s="6"/>
    </row>
    <row r="32" spans="1:7" x14ac:dyDescent="0.3">
      <c r="A32" s="6"/>
      <c r="B32" s="6"/>
      <c r="C32" s="6">
        <v>0.66669999999999996</v>
      </c>
      <c r="D32" s="6">
        <v>0.1239</v>
      </c>
      <c r="E32" s="6"/>
      <c r="F32" s="6"/>
      <c r="G32" s="6"/>
    </row>
    <row r="33" spans="1:7" x14ac:dyDescent="0.3">
      <c r="A33" s="6"/>
      <c r="B33" s="6" t="s">
        <v>22</v>
      </c>
      <c r="C33" s="6"/>
      <c r="D33" s="6"/>
      <c r="E33" s="6"/>
      <c r="F33" s="6"/>
      <c r="G33" s="6"/>
    </row>
    <row r="34" spans="1:7" x14ac:dyDescent="0.3">
      <c r="A34" s="6"/>
      <c r="B34" s="6"/>
      <c r="C34" s="6">
        <v>0.72009999999999996</v>
      </c>
      <c r="D34" s="6">
        <v>0.1351</v>
      </c>
      <c r="E34" s="6"/>
      <c r="F34" s="6"/>
      <c r="G34" s="6"/>
    </row>
    <row r="35" spans="1:7" x14ac:dyDescent="0.3">
      <c r="A35" s="6"/>
      <c r="B35" s="6"/>
      <c r="C35" s="6"/>
      <c r="D35" s="6"/>
      <c r="E35" s="6"/>
      <c r="F35" s="6"/>
      <c r="G35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Beesley, Walter</dc:creator>
  <cp:lastModifiedBy>Nadeau, Paula</cp:lastModifiedBy>
  <cp:lastPrinted>2022-04-04T15:32:50Z</cp:lastPrinted>
  <dcterms:created xsi:type="dcterms:W3CDTF">2022-03-30T13:59:33Z</dcterms:created>
  <dcterms:modified xsi:type="dcterms:W3CDTF">2022-04-04T15:34:48Z</dcterms:modified>
</cp:coreProperties>
</file>