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ED281\FY22\Web Postings\"/>
    </mc:Choice>
  </mc:AlternateContent>
  <xr:revisionPtr revIDLastSave="0" documentId="8_{54639B05-8FF2-4705-9E5C-FDCEDE1654B6}" xr6:coauthVersionLast="45" xr6:coauthVersionMax="45" xr10:uidLastSave="{00000000-0000-0000-0000-000000000000}"/>
  <bookViews>
    <workbookView xWindow="-120" yWindow="-120" windowWidth="20730" windowHeight="11160" xr2:uid="{9F6E6540-660E-440E-BD36-9A411EC56DF7}"/>
  </bookViews>
  <sheets>
    <sheet name="Web Posting" sheetId="1" r:id="rId1"/>
  </sheets>
  <externalReferences>
    <externalReference r:id="rId2"/>
  </externalReferences>
  <definedNames>
    <definedName name="_xlnm.Print_Area" localSheetId="0">'Web Posting'!$A$1:$T$283</definedName>
    <definedName name="_xlnm.Print_Titles" localSheetId="0">'Web Posting'!$1:$11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83" i="1" l="1"/>
  <c r="J283" i="1"/>
  <c r="M283" i="1" s="1"/>
  <c r="N283" i="1" s="1"/>
  <c r="F283" i="1"/>
  <c r="E283" i="1"/>
  <c r="S282" i="1"/>
  <c r="J282" i="1"/>
  <c r="M282" i="1" s="1"/>
  <c r="N282" i="1" s="1"/>
  <c r="F282" i="1"/>
  <c r="E282" i="1"/>
  <c r="S281" i="1"/>
  <c r="J281" i="1"/>
  <c r="M281" i="1" s="1"/>
  <c r="N281" i="1" s="1"/>
  <c r="F281" i="1"/>
  <c r="E281" i="1"/>
  <c r="S280" i="1"/>
  <c r="J280" i="1"/>
  <c r="M280" i="1" s="1"/>
  <c r="N280" i="1" s="1"/>
  <c r="F280" i="1"/>
  <c r="E280" i="1"/>
  <c r="S279" i="1"/>
  <c r="M279" i="1"/>
  <c r="N279" i="1" s="1"/>
  <c r="J279" i="1"/>
  <c r="F279" i="1"/>
  <c r="E279" i="1"/>
  <c r="S278" i="1"/>
  <c r="J278" i="1"/>
  <c r="M278" i="1" s="1"/>
  <c r="N278" i="1" s="1"/>
  <c r="F278" i="1"/>
  <c r="E278" i="1"/>
  <c r="S277" i="1"/>
  <c r="J277" i="1"/>
  <c r="M277" i="1" s="1"/>
  <c r="N277" i="1" s="1"/>
  <c r="F277" i="1"/>
  <c r="E277" i="1"/>
  <c r="S276" i="1"/>
  <c r="J276" i="1"/>
  <c r="M276" i="1" s="1"/>
  <c r="N276" i="1" s="1"/>
  <c r="F276" i="1"/>
  <c r="E276" i="1"/>
  <c r="S275" i="1"/>
  <c r="M275" i="1"/>
  <c r="N275" i="1" s="1"/>
  <c r="J275" i="1"/>
  <c r="F275" i="1"/>
  <c r="E275" i="1"/>
  <c r="S274" i="1"/>
  <c r="J274" i="1"/>
  <c r="M274" i="1" s="1"/>
  <c r="N274" i="1" s="1"/>
  <c r="F274" i="1"/>
  <c r="E274" i="1"/>
  <c r="S273" i="1"/>
  <c r="J273" i="1"/>
  <c r="M273" i="1" s="1"/>
  <c r="N273" i="1" s="1"/>
  <c r="F273" i="1"/>
  <c r="E273" i="1"/>
  <c r="S271" i="1"/>
  <c r="R271" i="1"/>
  <c r="P271" i="1"/>
  <c r="M271" i="1"/>
  <c r="N271" i="1" s="1"/>
  <c r="J271" i="1"/>
  <c r="H271" i="1"/>
  <c r="G271" i="1"/>
  <c r="F271" i="1"/>
  <c r="E271" i="1"/>
  <c r="S270" i="1"/>
  <c r="R270" i="1"/>
  <c r="P270" i="1"/>
  <c r="J270" i="1"/>
  <c r="M270" i="1" s="1"/>
  <c r="N270" i="1" s="1"/>
  <c r="H270" i="1"/>
  <c r="G270" i="1"/>
  <c r="F270" i="1"/>
  <c r="E270" i="1"/>
  <c r="S269" i="1"/>
  <c r="R269" i="1"/>
  <c r="P269" i="1"/>
  <c r="J269" i="1"/>
  <c r="M269" i="1" s="1"/>
  <c r="N269" i="1" s="1"/>
  <c r="H269" i="1"/>
  <c r="G269" i="1"/>
  <c r="F269" i="1"/>
  <c r="E269" i="1"/>
  <c r="S268" i="1"/>
  <c r="R268" i="1"/>
  <c r="P268" i="1"/>
  <c r="J268" i="1"/>
  <c r="M268" i="1" s="1"/>
  <c r="N268" i="1" s="1"/>
  <c r="H268" i="1"/>
  <c r="G268" i="1"/>
  <c r="F268" i="1"/>
  <c r="E268" i="1"/>
  <c r="S267" i="1"/>
  <c r="R267" i="1"/>
  <c r="P267" i="1"/>
  <c r="M267" i="1"/>
  <c r="N267" i="1" s="1"/>
  <c r="J267" i="1"/>
  <c r="H267" i="1"/>
  <c r="G267" i="1"/>
  <c r="F267" i="1"/>
  <c r="E267" i="1"/>
  <c r="S266" i="1"/>
  <c r="R266" i="1"/>
  <c r="P266" i="1"/>
  <c r="J266" i="1"/>
  <c r="M266" i="1" s="1"/>
  <c r="N266" i="1" s="1"/>
  <c r="H266" i="1"/>
  <c r="G266" i="1"/>
  <c r="F266" i="1"/>
  <c r="E266" i="1"/>
  <c r="S265" i="1"/>
  <c r="R265" i="1"/>
  <c r="P265" i="1"/>
  <c r="J265" i="1"/>
  <c r="M265" i="1" s="1"/>
  <c r="N265" i="1" s="1"/>
  <c r="H265" i="1"/>
  <c r="G265" i="1"/>
  <c r="F265" i="1"/>
  <c r="E265" i="1"/>
  <c r="S264" i="1"/>
  <c r="R264" i="1"/>
  <c r="P264" i="1"/>
  <c r="J264" i="1"/>
  <c r="M264" i="1" s="1"/>
  <c r="N264" i="1" s="1"/>
  <c r="H264" i="1"/>
  <c r="G264" i="1"/>
  <c r="F264" i="1"/>
  <c r="E264" i="1"/>
  <c r="S263" i="1"/>
  <c r="R263" i="1"/>
  <c r="P263" i="1"/>
  <c r="M263" i="1"/>
  <c r="N263" i="1" s="1"/>
  <c r="J263" i="1"/>
  <c r="H263" i="1"/>
  <c r="G263" i="1"/>
  <c r="F263" i="1"/>
  <c r="E263" i="1"/>
  <c r="S261" i="1"/>
  <c r="R261" i="1"/>
  <c r="P261" i="1"/>
  <c r="J261" i="1"/>
  <c r="M261" i="1" s="1"/>
  <c r="N261" i="1" s="1"/>
  <c r="H261" i="1"/>
  <c r="G261" i="1"/>
  <c r="F261" i="1"/>
  <c r="E261" i="1"/>
  <c r="S260" i="1"/>
  <c r="R260" i="1"/>
  <c r="P260" i="1"/>
  <c r="J260" i="1"/>
  <c r="M260" i="1" s="1"/>
  <c r="N260" i="1" s="1"/>
  <c r="H260" i="1"/>
  <c r="G260" i="1"/>
  <c r="F260" i="1"/>
  <c r="E260" i="1"/>
  <c r="S259" i="1"/>
  <c r="R259" i="1"/>
  <c r="P259" i="1"/>
  <c r="J259" i="1"/>
  <c r="M259" i="1" s="1"/>
  <c r="N259" i="1" s="1"/>
  <c r="H259" i="1"/>
  <c r="G259" i="1"/>
  <c r="F259" i="1"/>
  <c r="E259" i="1"/>
  <c r="S258" i="1"/>
  <c r="R258" i="1"/>
  <c r="P258" i="1"/>
  <c r="M258" i="1"/>
  <c r="N258" i="1" s="1"/>
  <c r="J258" i="1"/>
  <c r="H258" i="1"/>
  <c r="G258" i="1"/>
  <c r="F258" i="1"/>
  <c r="E258" i="1"/>
  <c r="S257" i="1"/>
  <c r="R257" i="1"/>
  <c r="P257" i="1"/>
  <c r="J257" i="1"/>
  <c r="M257" i="1" s="1"/>
  <c r="N257" i="1" s="1"/>
  <c r="H257" i="1"/>
  <c r="G257" i="1"/>
  <c r="F257" i="1"/>
  <c r="E257" i="1"/>
  <c r="S256" i="1"/>
  <c r="R256" i="1"/>
  <c r="P256" i="1"/>
  <c r="J256" i="1"/>
  <c r="M256" i="1" s="1"/>
  <c r="N256" i="1" s="1"/>
  <c r="H256" i="1"/>
  <c r="G256" i="1"/>
  <c r="F256" i="1"/>
  <c r="E256" i="1"/>
  <c r="S255" i="1"/>
  <c r="R255" i="1"/>
  <c r="P255" i="1"/>
  <c r="J255" i="1"/>
  <c r="M255" i="1" s="1"/>
  <c r="N255" i="1" s="1"/>
  <c r="H255" i="1"/>
  <c r="G255" i="1"/>
  <c r="F255" i="1"/>
  <c r="E255" i="1"/>
  <c r="S254" i="1"/>
  <c r="R254" i="1"/>
  <c r="P254" i="1"/>
  <c r="M254" i="1"/>
  <c r="N254" i="1" s="1"/>
  <c r="J254" i="1"/>
  <c r="H254" i="1"/>
  <c r="G254" i="1"/>
  <c r="F254" i="1"/>
  <c r="E254" i="1"/>
  <c r="S253" i="1"/>
  <c r="R253" i="1"/>
  <c r="P253" i="1"/>
  <c r="J253" i="1"/>
  <c r="M253" i="1" s="1"/>
  <c r="N253" i="1" s="1"/>
  <c r="H253" i="1"/>
  <c r="G253" i="1"/>
  <c r="F253" i="1"/>
  <c r="E253" i="1"/>
  <c r="S252" i="1"/>
  <c r="R252" i="1"/>
  <c r="P252" i="1"/>
  <c r="J252" i="1"/>
  <c r="M252" i="1" s="1"/>
  <c r="N252" i="1" s="1"/>
  <c r="H252" i="1"/>
  <c r="G252" i="1"/>
  <c r="F252" i="1"/>
  <c r="E252" i="1"/>
  <c r="S251" i="1"/>
  <c r="R251" i="1"/>
  <c r="P251" i="1"/>
  <c r="J251" i="1"/>
  <c r="M251" i="1" s="1"/>
  <c r="N251" i="1" s="1"/>
  <c r="H251" i="1"/>
  <c r="G251" i="1"/>
  <c r="F251" i="1"/>
  <c r="E251" i="1"/>
  <c r="S250" i="1"/>
  <c r="R250" i="1"/>
  <c r="P250" i="1"/>
  <c r="M250" i="1"/>
  <c r="N250" i="1" s="1"/>
  <c r="J250" i="1"/>
  <c r="H250" i="1"/>
  <c r="G250" i="1"/>
  <c r="F250" i="1"/>
  <c r="E250" i="1"/>
  <c r="S249" i="1"/>
  <c r="R249" i="1"/>
  <c r="P249" i="1"/>
  <c r="J249" i="1"/>
  <c r="M249" i="1" s="1"/>
  <c r="N249" i="1" s="1"/>
  <c r="H249" i="1"/>
  <c r="G249" i="1"/>
  <c r="F249" i="1"/>
  <c r="E249" i="1"/>
  <c r="S248" i="1"/>
  <c r="R248" i="1"/>
  <c r="P248" i="1"/>
  <c r="J248" i="1"/>
  <c r="M248" i="1" s="1"/>
  <c r="N248" i="1" s="1"/>
  <c r="H248" i="1"/>
  <c r="G248" i="1"/>
  <c r="F248" i="1"/>
  <c r="E248" i="1"/>
  <c r="S247" i="1"/>
  <c r="R247" i="1"/>
  <c r="P247" i="1"/>
  <c r="J247" i="1"/>
  <c r="M247" i="1" s="1"/>
  <c r="N247" i="1" s="1"/>
  <c r="H247" i="1"/>
  <c r="G247" i="1"/>
  <c r="F247" i="1"/>
  <c r="E247" i="1"/>
  <c r="S246" i="1"/>
  <c r="R246" i="1"/>
  <c r="P246" i="1"/>
  <c r="M246" i="1"/>
  <c r="N246" i="1" s="1"/>
  <c r="J246" i="1"/>
  <c r="H246" i="1"/>
  <c r="G246" i="1"/>
  <c r="F246" i="1"/>
  <c r="E246" i="1"/>
  <c r="S245" i="1"/>
  <c r="R245" i="1"/>
  <c r="P245" i="1"/>
  <c r="J245" i="1"/>
  <c r="M245" i="1" s="1"/>
  <c r="N245" i="1" s="1"/>
  <c r="H245" i="1"/>
  <c r="G245" i="1"/>
  <c r="F245" i="1"/>
  <c r="E245" i="1"/>
  <c r="S244" i="1"/>
  <c r="R244" i="1"/>
  <c r="P244" i="1"/>
  <c r="J244" i="1"/>
  <c r="M244" i="1" s="1"/>
  <c r="N244" i="1" s="1"/>
  <c r="H244" i="1"/>
  <c r="G244" i="1"/>
  <c r="F244" i="1"/>
  <c r="E244" i="1"/>
  <c r="S243" i="1"/>
  <c r="R243" i="1"/>
  <c r="P243" i="1"/>
  <c r="J243" i="1"/>
  <c r="M243" i="1" s="1"/>
  <c r="N243" i="1" s="1"/>
  <c r="H243" i="1"/>
  <c r="G243" i="1"/>
  <c r="F243" i="1"/>
  <c r="E243" i="1"/>
  <c r="S242" i="1"/>
  <c r="R242" i="1"/>
  <c r="P242" i="1"/>
  <c r="M242" i="1"/>
  <c r="N242" i="1" s="1"/>
  <c r="J242" i="1"/>
  <c r="H242" i="1"/>
  <c r="G242" i="1"/>
  <c r="F242" i="1"/>
  <c r="E242" i="1"/>
  <c r="S241" i="1"/>
  <c r="R241" i="1"/>
  <c r="P241" i="1"/>
  <c r="J241" i="1"/>
  <c r="M241" i="1" s="1"/>
  <c r="N241" i="1" s="1"/>
  <c r="H241" i="1"/>
  <c r="G241" i="1"/>
  <c r="F241" i="1"/>
  <c r="E241" i="1"/>
  <c r="S240" i="1"/>
  <c r="R240" i="1"/>
  <c r="P240" i="1"/>
  <c r="J240" i="1"/>
  <c r="M240" i="1" s="1"/>
  <c r="N240" i="1" s="1"/>
  <c r="H240" i="1"/>
  <c r="G240" i="1"/>
  <c r="F240" i="1"/>
  <c r="E240" i="1"/>
  <c r="S239" i="1"/>
  <c r="R239" i="1"/>
  <c r="P239" i="1"/>
  <c r="J239" i="1"/>
  <c r="M239" i="1" s="1"/>
  <c r="N239" i="1" s="1"/>
  <c r="H239" i="1"/>
  <c r="G239" i="1"/>
  <c r="F239" i="1"/>
  <c r="E239" i="1"/>
  <c r="S238" i="1"/>
  <c r="R238" i="1"/>
  <c r="P238" i="1"/>
  <c r="M238" i="1"/>
  <c r="N238" i="1" s="1"/>
  <c r="J238" i="1"/>
  <c r="H238" i="1"/>
  <c r="G238" i="1"/>
  <c r="F238" i="1"/>
  <c r="E238" i="1"/>
  <c r="S237" i="1"/>
  <c r="R237" i="1"/>
  <c r="P237" i="1"/>
  <c r="J237" i="1"/>
  <c r="M237" i="1" s="1"/>
  <c r="N237" i="1" s="1"/>
  <c r="H237" i="1"/>
  <c r="G237" i="1"/>
  <c r="F237" i="1"/>
  <c r="E237" i="1"/>
  <c r="S236" i="1"/>
  <c r="R236" i="1"/>
  <c r="P236" i="1"/>
  <c r="J236" i="1"/>
  <c r="M236" i="1" s="1"/>
  <c r="N236" i="1" s="1"/>
  <c r="H236" i="1"/>
  <c r="G236" i="1"/>
  <c r="F236" i="1"/>
  <c r="E236" i="1"/>
  <c r="S235" i="1"/>
  <c r="R235" i="1"/>
  <c r="P235" i="1"/>
  <c r="J235" i="1"/>
  <c r="M235" i="1" s="1"/>
  <c r="N235" i="1" s="1"/>
  <c r="H235" i="1"/>
  <c r="G235" i="1"/>
  <c r="F235" i="1"/>
  <c r="E235" i="1"/>
  <c r="S234" i="1"/>
  <c r="R234" i="1"/>
  <c r="P234" i="1"/>
  <c r="M234" i="1"/>
  <c r="N234" i="1" s="1"/>
  <c r="J234" i="1"/>
  <c r="H234" i="1"/>
  <c r="G234" i="1"/>
  <c r="F234" i="1"/>
  <c r="E234" i="1"/>
  <c r="S233" i="1"/>
  <c r="R233" i="1"/>
  <c r="P233" i="1"/>
  <c r="J233" i="1"/>
  <c r="M233" i="1" s="1"/>
  <c r="N233" i="1" s="1"/>
  <c r="H233" i="1"/>
  <c r="G233" i="1"/>
  <c r="F233" i="1"/>
  <c r="E233" i="1"/>
  <c r="S231" i="1"/>
  <c r="R231" i="1"/>
  <c r="P231" i="1"/>
  <c r="J231" i="1"/>
  <c r="M231" i="1" s="1"/>
  <c r="N231" i="1" s="1"/>
  <c r="H231" i="1"/>
  <c r="G231" i="1"/>
  <c r="F231" i="1"/>
  <c r="E231" i="1"/>
  <c r="S230" i="1"/>
  <c r="R230" i="1"/>
  <c r="P230" i="1"/>
  <c r="J230" i="1"/>
  <c r="M230" i="1" s="1"/>
  <c r="N230" i="1" s="1"/>
  <c r="H230" i="1"/>
  <c r="G230" i="1"/>
  <c r="F230" i="1"/>
  <c r="E230" i="1"/>
  <c r="S229" i="1"/>
  <c r="R229" i="1"/>
  <c r="P229" i="1"/>
  <c r="M229" i="1"/>
  <c r="N229" i="1" s="1"/>
  <c r="J229" i="1"/>
  <c r="H229" i="1"/>
  <c r="G229" i="1"/>
  <c r="F229" i="1"/>
  <c r="E229" i="1"/>
  <c r="S227" i="1"/>
  <c r="R227" i="1"/>
  <c r="P227" i="1"/>
  <c r="J227" i="1"/>
  <c r="M227" i="1" s="1"/>
  <c r="N227" i="1" s="1"/>
  <c r="H227" i="1"/>
  <c r="G227" i="1"/>
  <c r="F227" i="1"/>
  <c r="E227" i="1"/>
  <c r="S226" i="1"/>
  <c r="R226" i="1"/>
  <c r="P226" i="1"/>
  <c r="J226" i="1"/>
  <c r="M226" i="1" s="1"/>
  <c r="N226" i="1" s="1"/>
  <c r="H226" i="1"/>
  <c r="G226" i="1"/>
  <c r="F226" i="1"/>
  <c r="E226" i="1"/>
  <c r="S225" i="1"/>
  <c r="R225" i="1"/>
  <c r="P225" i="1"/>
  <c r="J225" i="1"/>
  <c r="M225" i="1" s="1"/>
  <c r="N225" i="1" s="1"/>
  <c r="H225" i="1"/>
  <c r="G225" i="1"/>
  <c r="F225" i="1"/>
  <c r="E225" i="1"/>
  <c r="S224" i="1"/>
  <c r="R224" i="1"/>
  <c r="P224" i="1"/>
  <c r="M224" i="1"/>
  <c r="N224" i="1" s="1"/>
  <c r="J224" i="1"/>
  <c r="H224" i="1"/>
  <c r="G224" i="1"/>
  <c r="F224" i="1"/>
  <c r="E224" i="1"/>
  <c r="S223" i="1"/>
  <c r="R223" i="1"/>
  <c r="P223" i="1"/>
  <c r="J223" i="1"/>
  <c r="M223" i="1" s="1"/>
  <c r="N223" i="1" s="1"/>
  <c r="H223" i="1"/>
  <c r="G223" i="1"/>
  <c r="F223" i="1"/>
  <c r="E223" i="1"/>
  <c r="S222" i="1"/>
  <c r="R222" i="1"/>
  <c r="P222" i="1"/>
  <c r="J222" i="1"/>
  <c r="M222" i="1" s="1"/>
  <c r="N222" i="1" s="1"/>
  <c r="H222" i="1"/>
  <c r="G222" i="1"/>
  <c r="F222" i="1"/>
  <c r="E222" i="1"/>
  <c r="S221" i="1"/>
  <c r="R221" i="1"/>
  <c r="P221" i="1"/>
  <c r="J221" i="1"/>
  <c r="M221" i="1" s="1"/>
  <c r="N221" i="1" s="1"/>
  <c r="H221" i="1"/>
  <c r="G221" i="1"/>
  <c r="F221" i="1"/>
  <c r="E221" i="1"/>
  <c r="S220" i="1"/>
  <c r="R220" i="1"/>
  <c r="P220" i="1"/>
  <c r="M220" i="1"/>
  <c r="N220" i="1" s="1"/>
  <c r="J220" i="1"/>
  <c r="H220" i="1"/>
  <c r="G220" i="1"/>
  <c r="F220" i="1"/>
  <c r="E220" i="1"/>
  <c r="S219" i="1"/>
  <c r="R219" i="1"/>
  <c r="P219" i="1"/>
  <c r="J219" i="1"/>
  <c r="M219" i="1" s="1"/>
  <c r="N219" i="1" s="1"/>
  <c r="H219" i="1"/>
  <c r="G219" i="1"/>
  <c r="F219" i="1"/>
  <c r="E219" i="1"/>
  <c r="S218" i="1"/>
  <c r="R218" i="1"/>
  <c r="P218" i="1"/>
  <c r="J218" i="1"/>
  <c r="M218" i="1" s="1"/>
  <c r="N218" i="1" s="1"/>
  <c r="H218" i="1"/>
  <c r="G218" i="1"/>
  <c r="F218" i="1"/>
  <c r="E218" i="1"/>
  <c r="S217" i="1"/>
  <c r="R217" i="1"/>
  <c r="P217" i="1"/>
  <c r="J217" i="1"/>
  <c r="M217" i="1" s="1"/>
  <c r="N217" i="1" s="1"/>
  <c r="H217" i="1"/>
  <c r="G217" i="1"/>
  <c r="F217" i="1"/>
  <c r="E217" i="1"/>
  <c r="S216" i="1"/>
  <c r="R216" i="1"/>
  <c r="P216" i="1"/>
  <c r="M216" i="1"/>
  <c r="N216" i="1" s="1"/>
  <c r="J216" i="1"/>
  <c r="H216" i="1"/>
  <c r="G216" i="1"/>
  <c r="F216" i="1"/>
  <c r="E216" i="1"/>
  <c r="S215" i="1"/>
  <c r="R215" i="1"/>
  <c r="P215" i="1"/>
  <c r="J215" i="1"/>
  <c r="M215" i="1" s="1"/>
  <c r="N215" i="1" s="1"/>
  <c r="H215" i="1"/>
  <c r="G215" i="1"/>
  <c r="F215" i="1"/>
  <c r="E215" i="1"/>
  <c r="S214" i="1"/>
  <c r="R214" i="1"/>
  <c r="P214" i="1"/>
  <c r="J214" i="1"/>
  <c r="M214" i="1" s="1"/>
  <c r="N214" i="1" s="1"/>
  <c r="H214" i="1"/>
  <c r="G214" i="1"/>
  <c r="F214" i="1"/>
  <c r="E214" i="1"/>
  <c r="S213" i="1"/>
  <c r="R213" i="1"/>
  <c r="P213" i="1"/>
  <c r="J213" i="1"/>
  <c r="M213" i="1" s="1"/>
  <c r="N213" i="1" s="1"/>
  <c r="H213" i="1"/>
  <c r="G213" i="1"/>
  <c r="F213" i="1"/>
  <c r="E213" i="1"/>
  <c r="S212" i="1"/>
  <c r="R212" i="1"/>
  <c r="P212" i="1"/>
  <c r="M212" i="1"/>
  <c r="N212" i="1" s="1"/>
  <c r="J212" i="1"/>
  <c r="H212" i="1"/>
  <c r="G212" i="1"/>
  <c r="F212" i="1"/>
  <c r="E212" i="1"/>
  <c r="S211" i="1"/>
  <c r="R211" i="1"/>
  <c r="P211" i="1"/>
  <c r="J211" i="1"/>
  <c r="M211" i="1" s="1"/>
  <c r="N211" i="1" s="1"/>
  <c r="H211" i="1"/>
  <c r="G211" i="1"/>
  <c r="F211" i="1"/>
  <c r="E211" i="1"/>
  <c r="S210" i="1"/>
  <c r="R210" i="1"/>
  <c r="P210" i="1"/>
  <c r="J210" i="1"/>
  <c r="M210" i="1" s="1"/>
  <c r="N210" i="1" s="1"/>
  <c r="H210" i="1"/>
  <c r="G210" i="1"/>
  <c r="F210" i="1"/>
  <c r="E210" i="1"/>
  <c r="S209" i="1"/>
  <c r="R209" i="1"/>
  <c r="P209" i="1"/>
  <c r="J209" i="1"/>
  <c r="M209" i="1" s="1"/>
  <c r="N209" i="1" s="1"/>
  <c r="H209" i="1"/>
  <c r="G209" i="1"/>
  <c r="F209" i="1"/>
  <c r="E209" i="1"/>
  <c r="S208" i="1"/>
  <c r="R208" i="1"/>
  <c r="P208" i="1"/>
  <c r="M208" i="1"/>
  <c r="N208" i="1" s="1"/>
  <c r="J208" i="1"/>
  <c r="H208" i="1"/>
  <c r="G208" i="1"/>
  <c r="F208" i="1"/>
  <c r="E208" i="1"/>
  <c r="S207" i="1"/>
  <c r="R207" i="1"/>
  <c r="P207" i="1"/>
  <c r="J207" i="1"/>
  <c r="M207" i="1" s="1"/>
  <c r="N207" i="1" s="1"/>
  <c r="H207" i="1"/>
  <c r="G207" i="1"/>
  <c r="F207" i="1"/>
  <c r="E207" i="1"/>
  <c r="S206" i="1"/>
  <c r="R206" i="1"/>
  <c r="P206" i="1"/>
  <c r="J206" i="1"/>
  <c r="M206" i="1" s="1"/>
  <c r="N206" i="1" s="1"/>
  <c r="H206" i="1"/>
  <c r="G206" i="1"/>
  <c r="F206" i="1"/>
  <c r="E206" i="1"/>
  <c r="S205" i="1"/>
  <c r="R205" i="1"/>
  <c r="P205" i="1"/>
  <c r="J205" i="1"/>
  <c r="M205" i="1" s="1"/>
  <c r="N205" i="1" s="1"/>
  <c r="H205" i="1"/>
  <c r="G205" i="1"/>
  <c r="F205" i="1"/>
  <c r="E205" i="1"/>
  <c r="S204" i="1"/>
  <c r="R204" i="1"/>
  <c r="P204" i="1"/>
  <c r="M204" i="1"/>
  <c r="N204" i="1" s="1"/>
  <c r="J204" i="1"/>
  <c r="H204" i="1"/>
  <c r="G204" i="1"/>
  <c r="F204" i="1"/>
  <c r="E204" i="1"/>
  <c r="S203" i="1"/>
  <c r="R203" i="1"/>
  <c r="P203" i="1"/>
  <c r="J203" i="1"/>
  <c r="M203" i="1" s="1"/>
  <c r="N203" i="1" s="1"/>
  <c r="H203" i="1"/>
  <c r="G203" i="1"/>
  <c r="F203" i="1"/>
  <c r="E203" i="1"/>
  <c r="S202" i="1"/>
  <c r="R202" i="1"/>
  <c r="P202" i="1"/>
  <c r="J202" i="1"/>
  <c r="M202" i="1" s="1"/>
  <c r="N202" i="1" s="1"/>
  <c r="H202" i="1"/>
  <c r="G202" i="1"/>
  <c r="F202" i="1"/>
  <c r="E202" i="1"/>
  <c r="S201" i="1"/>
  <c r="R201" i="1"/>
  <c r="P201" i="1"/>
  <c r="J201" i="1"/>
  <c r="M201" i="1" s="1"/>
  <c r="N201" i="1" s="1"/>
  <c r="H201" i="1"/>
  <c r="G201" i="1"/>
  <c r="F201" i="1"/>
  <c r="E201" i="1"/>
  <c r="S200" i="1"/>
  <c r="R200" i="1"/>
  <c r="P200" i="1"/>
  <c r="M200" i="1"/>
  <c r="N200" i="1" s="1"/>
  <c r="J200" i="1"/>
  <c r="H200" i="1"/>
  <c r="G200" i="1"/>
  <c r="F200" i="1"/>
  <c r="E200" i="1"/>
  <c r="S199" i="1"/>
  <c r="R199" i="1"/>
  <c r="P199" i="1"/>
  <c r="J199" i="1"/>
  <c r="M199" i="1" s="1"/>
  <c r="N199" i="1" s="1"/>
  <c r="H199" i="1"/>
  <c r="G199" i="1"/>
  <c r="F199" i="1"/>
  <c r="E199" i="1"/>
  <c r="S198" i="1"/>
  <c r="R198" i="1"/>
  <c r="P198" i="1"/>
  <c r="J198" i="1"/>
  <c r="M198" i="1" s="1"/>
  <c r="N198" i="1" s="1"/>
  <c r="H198" i="1"/>
  <c r="G198" i="1"/>
  <c r="F198" i="1"/>
  <c r="E198" i="1"/>
  <c r="S197" i="1"/>
  <c r="R197" i="1"/>
  <c r="P197" i="1"/>
  <c r="J197" i="1"/>
  <c r="M197" i="1" s="1"/>
  <c r="N197" i="1" s="1"/>
  <c r="H197" i="1"/>
  <c r="G197" i="1"/>
  <c r="F197" i="1"/>
  <c r="E197" i="1"/>
  <c r="S196" i="1"/>
  <c r="R196" i="1"/>
  <c r="P196" i="1"/>
  <c r="M196" i="1"/>
  <c r="N196" i="1" s="1"/>
  <c r="J196" i="1"/>
  <c r="H196" i="1"/>
  <c r="G196" i="1"/>
  <c r="F196" i="1"/>
  <c r="E196" i="1"/>
  <c r="S195" i="1"/>
  <c r="R195" i="1"/>
  <c r="P195" i="1"/>
  <c r="J195" i="1"/>
  <c r="M195" i="1" s="1"/>
  <c r="N195" i="1" s="1"/>
  <c r="H195" i="1"/>
  <c r="G195" i="1"/>
  <c r="F195" i="1"/>
  <c r="E195" i="1"/>
  <c r="S194" i="1"/>
  <c r="R194" i="1"/>
  <c r="P194" i="1"/>
  <c r="J194" i="1"/>
  <c r="M194" i="1" s="1"/>
  <c r="N194" i="1" s="1"/>
  <c r="H194" i="1"/>
  <c r="G194" i="1"/>
  <c r="F194" i="1"/>
  <c r="E194" i="1"/>
  <c r="S193" i="1"/>
  <c r="R193" i="1"/>
  <c r="P193" i="1"/>
  <c r="J193" i="1"/>
  <c r="M193" i="1" s="1"/>
  <c r="N193" i="1" s="1"/>
  <c r="H193" i="1"/>
  <c r="G193" i="1"/>
  <c r="F193" i="1"/>
  <c r="E193" i="1"/>
  <c r="S192" i="1"/>
  <c r="R192" i="1"/>
  <c r="P192" i="1"/>
  <c r="M192" i="1"/>
  <c r="N192" i="1" s="1"/>
  <c r="J192" i="1"/>
  <c r="H192" i="1"/>
  <c r="G192" i="1"/>
  <c r="F192" i="1"/>
  <c r="E192" i="1"/>
  <c r="S191" i="1"/>
  <c r="R191" i="1"/>
  <c r="P191" i="1"/>
  <c r="J191" i="1"/>
  <c r="M191" i="1" s="1"/>
  <c r="N191" i="1" s="1"/>
  <c r="H191" i="1"/>
  <c r="G191" i="1"/>
  <c r="F191" i="1"/>
  <c r="E191" i="1"/>
  <c r="S190" i="1"/>
  <c r="R190" i="1"/>
  <c r="P190" i="1"/>
  <c r="J190" i="1"/>
  <c r="M190" i="1" s="1"/>
  <c r="N190" i="1" s="1"/>
  <c r="H190" i="1"/>
  <c r="G190" i="1"/>
  <c r="F190" i="1"/>
  <c r="E190" i="1"/>
  <c r="S189" i="1"/>
  <c r="R189" i="1"/>
  <c r="P189" i="1"/>
  <c r="J189" i="1"/>
  <c r="M189" i="1" s="1"/>
  <c r="N189" i="1" s="1"/>
  <c r="H189" i="1"/>
  <c r="G189" i="1"/>
  <c r="F189" i="1"/>
  <c r="E189" i="1"/>
  <c r="S188" i="1"/>
  <c r="R188" i="1"/>
  <c r="P188" i="1"/>
  <c r="M188" i="1"/>
  <c r="N188" i="1" s="1"/>
  <c r="J188" i="1"/>
  <c r="H188" i="1"/>
  <c r="G188" i="1"/>
  <c r="F188" i="1"/>
  <c r="E188" i="1"/>
  <c r="S187" i="1"/>
  <c r="R187" i="1"/>
  <c r="P187" i="1"/>
  <c r="J187" i="1"/>
  <c r="M187" i="1" s="1"/>
  <c r="N187" i="1" s="1"/>
  <c r="H187" i="1"/>
  <c r="G187" i="1"/>
  <c r="F187" i="1"/>
  <c r="E187" i="1"/>
  <c r="S186" i="1"/>
  <c r="R186" i="1"/>
  <c r="P186" i="1"/>
  <c r="J186" i="1"/>
  <c r="M186" i="1" s="1"/>
  <c r="N186" i="1" s="1"/>
  <c r="H186" i="1"/>
  <c r="G186" i="1"/>
  <c r="F186" i="1"/>
  <c r="E186" i="1"/>
  <c r="S185" i="1"/>
  <c r="R185" i="1"/>
  <c r="P185" i="1"/>
  <c r="J185" i="1"/>
  <c r="M185" i="1" s="1"/>
  <c r="N185" i="1" s="1"/>
  <c r="H185" i="1"/>
  <c r="G185" i="1"/>
  <c r="F185" i="1"/>
  <c r="E185" i="1"/>
  <c r="S184" i="1"/>
  <c r="R184" i="1"/>
  <c r="P184" i="1"/>
  <c r="M184" i="1"/>
  <c r="N184" i="1" s="1"/>
  <c r="J184" i="1"/>
  <c r="H184" i="1"/>
  <c r="G184" i="1"/>
  <c r="F184" i="1"/>
  <c r="E184" i="1"/>
  <c r="S183" i="1"/>
  <c r="R183" i="1"/>
  <c r="P183" i="1"/>
  <c r="J183" i="1"/>
  <c r="M183" i="1" s="1"/>
  <c r="N183" i="1" s="1"/>
  <c r="H183" i="1"/>
  <c r="G183" i="1"/>
  <c r="F183" i="1"/>
  <c r="E183" i="1"/>
  <c r="S182" i="1"/>
  <c r="R182" i="1"/>
  <c r="P182" i="1"/>
  <c r="J182" i="1"/>
  <c r="M182" i="1" s="1"/>
  <c r="N182" i="1" s="1"/>
  <c r="H182" i="1"/>
  <c r="G182" i="1"/>
  <c r="F182" i="1"/>
  <c r="E182" i="1"/>
  <c r="S181" i="1"/>
  <c r="R181" i="1"/>
  <c r="P181" i="1"/>
  <c r="J181" i="1"/>
  <c r="M181" i="1" s="1"/>
  <c r="N181" i="1" s="1"/>
  <c r="H181" i="1"/>
  <c r="G181" i="1"/>
  <c r="F181" i="1"/>
  <c r="E181" i="1"/>
  <c r="S180" i="1"/>
  <c r="R180" i="1"/>
  <c r="P180" i="1"/>
  <c r="M180" i="1"/>
  <c r="N180" i="1" s="1"/>
  <c r="J180" i="1"/>
  <c r="H180" i="1"/>
  <c r="G180" i="1"/>
  <c r="F180" i="1"/>
  <c r="E180" i="1"/>
  <c r="S179" i="1"/>
  <c r="R179" i="1"/>
  <c r="P179" i="1"/>
  <c r="J179" i="1"/>
  <c r="M179" i="1" s="1"/>
  <c r="N179" i="1" s="1"/>
  <c r="H179" i="1"/>
  <c r="G179" i="1"/>
  <c r="F179" i="1"/>
  <c r="E179" i="1"/>
  <c r="S178" i="1"/>
  <c r="R178" i="1"/>
  <c r="P178" i="1"/>
  <c r="J178" i="1"/>
  <c r="M178" i="1" s="1"/>
  <c r="N178" i="1" s="1"/>
  <c r="H178" i="1"/>
  <c r="G178" i="1"/>
  <c r="F178" i="1"/>
  <c r="E178" i="1"/>
  <c r="S177" i="1"/>
  <c r="R177" i="1"/>
  <c r="P177" i="1"/>
  <c r="J177" i="1"/>
  <c r="M177" i="1" s="1"/>
  <c r="N177" i="1" s="1"/>
  <c r="H177" i="1"/>
  <c r="G177" i="1"/>
  <c r="F177" i="1"/>
  <c r="E177" i="1"/>
  <c r="S176" i="1"/>
  <c r="R176" i="1"/>
  <c r="P176" i="1"/>
  <c r="M176" i="1"/>
  <c r="N176" i="1" s="1"/>
  <c r="J176" i="1"/>
  <c r="H176" i="1"/>
  <c r="G176" i="1"/>
  <c r="F176" i="1"/>
  <c r="E176" i="1"/>
  <c r="S174" i="1"/>
  <c r="R174" i="1"/>
  <c r="P174" i="1"/>
  <c r="J174" i="1"/>
  <c r="M174" i="1" s="1"/>
  <c r="N174" i="1" s="1"/>
  <c r="H174" i="1"/>
  <c r="G174" i="1"/>
  <c r="F174" i="1"/>
  <c r="E174" i="1"/>
  <c r="S173" i="1"/>
  <c r="R173" i="1"/>
  <c r="P173" i="1"/>
  <c r="J173" i="1"/>
  <c r="M173" i="1" s="1"/>
  <c r="N173" i="1" s="1"/>
  <c r="H173" i="1"/>
  <c r="G173" i="1"/>
  <c r="F173" i="1"/>
  <c r="E173" i="1"/>
  <c r="S172" i="1"/>
  <c r="R172" i="1"/>
  <c r="P172" i="1"/>
  <c r="J172" i="1"/>
  <c r="M172" i="1" s="1"/>
  <c r="N172" i="1" s="1"/>
  <c r="H172" i="1"/>
  <c r="G172" i="1"/>
  <c r="F172" i="1"/>
  <c r="E172" i="1"/>
  <c r="S171" i="1"/>
  <c r="R171" i="1"/>
  <c r="P171" i="1"/>
  <c r="M171" i="1"/>
  <c r="N171" i="1" s="1"/>
  <c r="J171" i="1"/>
  <c r="H171" i="1"/>
  <c r="G171" i="1"/>
  <c r="F171" i="1"/>
  <c r="E171" i="1"/>
  <c r="S170" i="1"/>
  <c r="R170" i="1"/>
  <c r="P170" i="1"/>
  <c r="J170" i="1"/>
  <c r="M170" i="1" s="1"/>
  <c r="N170" i="1" s="1"/>
  <c r="H170" i="1"/>
  <c r="G170" i="1"/>
  <c r="F170" i="1"/>
  <c r="E170" i="1"/>
  <c r="S169" i="1"/>
  <c r="R169" i="1"/>
  <c r="P169" i="1"/>
  <c r="J169" i="1"/>
  <c r="M169" i="1" s="1"/>
  <c r="N169" i="1" s="1"/>
  <c r="H169" i="1"/>
  <c r="G169" i="1"/>
  <c r="F169" i="1"/>
  <c r="E169" i="1"/>
  <c r="S168" i="1"/>
  <c r="R168" i="1"/>
  <c r="P168" i="1"/>
  <c r="J168" i="1"/>
  <c r="M168" i="1" s="1"/>
  <c r="N168" i="1" s="1"/>
  <c r="H168" i="1"/>
  <c r="G168" i="1"/>
  <c r="F168" i="1"/>
  <c r="E168" i="1"/>
  <c r="S167" i="1"/>
  <c r="R167" i="1"/>
  <c r="P167" i="1"/>
  <c r="M167" i="1"/>
  <c r="N167" i="1" s="1"/>
  <c r="J167" i="1"/>
  <c r="H167" i="1"/>
  <c r="G167" i="1"/>
  <c r="F167" i="1"/>
  <c r="E167" i="1"/>
  <c r="S166" i="1"/>
  <c r="R166" i="1"/>
  <c r="P166" i="1"/>
  <c r="J166" i="1"/>
  <c r="M166" i="1" s="1"/>
  <c r="N166" i="1" s="1"/>
  <c r="H166" i="1"/>
  <c r="G166" i="1"/>
  <c r="F166" i="1"/>
  <c r="E166" i="1"/>
  <c r="S165" i="1"/>
  <c r="R165" i="1"/>
  <c r="P165" i="1"/>
  <c r="J165" i="1"/>
  <c r="M165" i="1" s="1"/>
  <c r="N165" i="1" s="1"/>
  <c r="H165" i="1"/>
  <c r="G165" i="1"/>
  <c r="F165" i="1"/>
  <c r="E165" i="1"/>
  <c r="S164" i="1"/>
  <c r="R164" i="1"/>
  <c r="P164" i="1"/>
  <c r="J164" i="1"/>
  <c r="M164" i="1" s="1"/>
  <c r="N164" i="1" s="1"/>
  <c r="H164" i="1"/>
  <c r="G164" i="1"/>
  <c r="F164" i="1"/>
  <c r="E164" i="1"/>
  <c r="S163" i="1"/>
  <c r="R163" i="1"/>
  <c r="P163" i="1"/>
  <c r="M163" i="1"/>
  <c r="N163" i="1" s="1"/>
  <c r="J163" i="1"/>
  <c r="H163" i="1"/>
  <c r="G163" i="1"/>
  <c r="F163" i="1"/>
  <c r="E163" i="1"/>
  <c r="S162" i="1"/>
  <c r="R162" i="1"/>
  <c r="P162" i="1"/>
  <c r="J162" i="1"/>
  <c r="M162" i="1" s="1"/>
  <c r="N162" i="1" s="1"/>
  <c r="H162" i="1"/>
  <c r="G162" i="1"/>
  <c r="F162" i="1"/>
  <c r="E162" i="1"/>
  <c r="S161" i="1"/>
  <c r="R161" i="1"/>
  <c r="P161" i="1"/>
  <c r="J161" i="1"/>
  <c r="M161" i="1" s="1"/>
  <c r="N161" i="1" s="1"/>
  <c r="H161" i="1"/>
  <c r="G161" i="1"/>
  <c r="F161" i="1"/>
  <c r="E161" i="1"/>
  <c r="S160" i="1"/>
  <c r="R160" i="1"/>
  <c r="P160" i="1"/>
  <c r="J160" i="1"/>
  <c r="M160" i="1" s="1"/>
  <c r="N160" i="1" s="1"/>
  <c r="H160" i="1"/>
  <c r="G160" i="1"/>
  <c r="F160" i="1"/>
  <c r="E160" i="1"/>
  <c r="S159" i="1"/>
  <c r="R159" i="1"/>
  <c r="P159" i="1"/>
  <c r="M159" i="1"/>
  <c r="N159" i="1" s="1"/>
  <c r="J159" i="1"/>
  <c r="H159" i="1"/>
  <c r="G159" i="1"/>
  <c r="F159" i="1"/>
  <c r="E159" i="1"/>
  <c r="S158" i="1"/>
  <c r="R158" i="1"/>
  <c r="P158" i="1"/>
  <c r="J158" i="1"/>
  <c r="M158" i="1" s="1"/>
  <c r="N158" i="1" s="1"/>
  <c r="H158" i="1"/>
  <c r="G158" i="1"/>
  <c r="F158" i="1"/>
  <c r="E158" i="1"/>
  <c r="S157" i="1"/>
  <c r="R157" i="1"/>
  <c r="P157" i="1"/>
  <c r="J157" i="1"/>
  <c r="M157" i="1" s="1"/>
  <c r="N157" i="1" s="1"/>
  <c r="H157" i="1"/>
  <c r="G157" i="1"/>
  <c r="F157" i="1"/>
  <c r="E157" i="1"/>
  <c r="S156" i="1"/>
  <c r="R156" i="1"/>
  <c r="P156" i="1"/>
  <c r="J156" i="1"/>
  <c r="M156" i="1" s="1"/>
  <c r="N156" i="1" s="1"/>
  <c r="H156" i="1"/>
  <c r="G156" i="1"/>
  <c r="F156" i="1"/>
  <c r="E156" i="1"/>
  <c r="S155" i="1"/>
  <c r="R155" i="1"/>
  <c r="P155" i="1"/>
  <c r="M155" i="1"/>
  <c r="N155" i="1" s="1"/>
  <c r="J155" i="1"/>
  <c r="H155" i="1"/>
  <c r="G155" i="1"/>
  <c r="F155" i="1"/>
  <c r="E155" i="1"/>
  <c r="S154" i="1"/>
  <c r="R154" i="1"/>
  <c r="P154" i="1"/>
  <c r="J154" i="1"/>
  <c r="M154" i="1" s="1"/>
  <c r="N154" i="1" s="1"/>
  <c r="H154" i="1"/>
  <c r="G154" i="1"/>
  <c r="F154" i="1"/>
  <c r="E154" i="1"/>
  <c r="S153" i="1"/>
  <c r="R153" i="1"/>
  <c r="P153" i="1"/>
  <c r="J153" i="1"/>
  <c r="M153" i="1" s="1"/>
  <c r="N153" i="1" s="1"/>
  <c r="H153" i="1"/>
  <c r="G153" i="1"/>
  <c r="F153" i="1"/>
  <c r="E153" i="1"/>
  <c r="S152" i="1"/>
  <c r="R152" i="1"/>
  <c r="P152" i="1"/>
  <c r="J152" i="1"/>
  <c r="M152" i="1" s="1"/>
  <c r="N152" i="1" s="1"/>
  <c r="H152" i="1"/>
  <c r="G152" i="1"/>
  <c r="F152" i="1"/>
  <c r="E152" i="1"/>
  <c r="S151" i="1"/>
  <c r="R151" i="1"/>
  <c r="P151" i="1"/>
  <c r="M151" i="1"/>
  <c r="N151" i="1" s="1"/>
  <c r="J151" i="1"/>
  <c r="H151" i="1"/>
  <c r="G151" i="1"/>
  <c r="F151" i="1"/>
  <c r="E151" i="1"/>
  <c r="S150" i="1"/>
  <c r="R150" i="1"/>
  <c r="P150" i="1"/>
  <c r="J150" i="1"/>
  <c r="M150" i="1" s="1"/>
  <c r="N150" i="1" s="1"/>
  <c r="H150" i="1"/>
  <c r="G150" i="1"/>
  <c r="F150" i="1"/>
  <c r="E150" i="1"/>
  <c r="S149" i="1"/>
  <c r="R149" i="1"/>
  <c r="P149" i="1"/>
  <c r="J149" i="1"/>
  <c r="M149" i="1" s="1"/>
  <c r="N149" i="1" s="1"/>
  <c r="H149" i="1"/>
  <c r="G149" i="1"/>
  <c r="F149" i="1"/>
  <c r="E149" i="1"/>
  <c r="S148" i="1"/>
  <c r="R148" i="1"/>
  <c r="P148" i="1"/>
  <c r="J148" i="1"/>
  <c r="M148" i="1" s="1"/>
  <c r="N148" i="1" s="1"/>
  <c r="H148" i="1"/>
  <c r="G148" i="1"/>
  <c r="F148" i="1"/>
  <c r="E148" i="1"/>
  <c r="S147" i="1"/>
  <c r="R147" i="1"/>
  <c r="P147" i="1"/>
  <c r="M147" i="1"/>
  <c r="N147" i="1" s="1"/>
  <c r="J147" i="1"/>
  <c r="H147" i="1"/>
  <c r="G147" i="1"/>
  <c r="F147" i="1"/>
  <c r="E147" i="1"/>
  <c r="S146" i="1"/>
  <c r="R146" i="1"/>
  <c r="P146" i="1"/>
  <c r="J146" i="1"/>
  <c r="M146" i="1" s="1"/>
  <c r="N146" i="1" s="1"/>
  <c r="H146" i="1"/>
  <c r="G146" i="1"/>
  <c r="F146" i="1"/>
  <c r="E146" i="1"/>
  <c r="S145" i="1"/>
  <c r="R145" i="1"/>
  <c r="P145" i="1"/>
  <c r="J145" i="1"/>
  <c r="M145" i="1" s="1"/>
  <c r="N145" i="1" s="1"/>
  <c r="H145" i="1"/>
  <c r="G145" i="1"/>
  <c r="F145" i="1"/>
  <c r="E145" i="1"/>
  <c r="S144" i="1"/>
  <c r="R144" i="1"/>
  <c r="P144" i="1"/>
  <c r="J144" i="1"/>
  <c r="M144" i="1" s="1"/>
  <c r="N144" i="1" s="1"/>
  <c r="H144" i="1"/>
  <c r="G144" i="1"/>
  <c r="F144" i="1"/>
  <c r="E144" i="1"/>
  <c r="S143" i="1"/>
  <c r="R143" i="1"/>
  <c r="P143" i="1"/>
  <c r="M143" i="1"/>
  <c r="N143" i="1" s="1"/>
  <c r="J143" i="1"/>
  <c r="H143" i="1"/>
  <c r="G143" i="1"/>
  <c r="F143" i="1"/>
  <c r="E143" i="1"/>
  <c r="S142" i="1"/>
  <c r="R142" i="1"/>
  <c r="P142" i="1"/>
  <c r="J142" i="1"/>
  <c r="M142" i="1" s="1"/>
  <c r="N142" i="1" s="1"/>
  <c r="H142" i="1"/>
  <c r="G142" i="1"/>
  <c r="F142" i="1"/>
  <c r="E142" i="1"/>
  <c r="S141" i="1"/>
  <c r="R141" i="1"/>
  <c r="P141" i="1"/>
  <c r="J141" i="1"/>
  <c r="M141" i="1" s="1"/>
  <c r="N141" i="1" s="1"/>
  <c r="H141" i="1"/>
  <c r="G141" i="1"/>
  <c r="F141" i="1"/>
  <c r="E141" i="1"/>
  <c r="S140" i="1"/>
  <c r="R140" i="1"/>
  <c r="P140" i="1"/>
  <c r="J140" i="1"/>
  <c r="M140" i="1" s="1"/>
  <c r="N140" i="1" s="1"/>
  <c r="H140" i="1"/>
  <c r="G140" i="1"/>
  <c r="F140" i="1"/>
  <c r="E140" i="1"/>
  <c r="S139" i="1"/>
  <c r="R139" i="1"/>
  <c r="P139" i="1"/>
  <c r="M139" i="1"/>
  <c r="N139" i="1" s="1"/>
  <c r="J139" i="1"/>
  <c r="H139" i="1"/>
  <c r="G139" i="1"/>
  <c r="F139" i="1"/>
  <c r="E139" i="1"/>
  <c r="S138" i="1"/>
  <c r="R138" i="1"/>
  <c r="P138" i="1"/>
  <c r="J138" i="1"/>
  <c r="M138" i="1" s="1"/>
  <c r="N138" i="1" s="1"/>
  <c r="H138" i="1"/>
  <c r="G138" i="1"/>
  <c r="F138" i="1"/>
  <c r="E138" i="1"/>
  <c r="S137" i="1"/>
  <c r="R137" i="1"/>
  <c r="P137" i="1"/>
  <c r="J137" i="1"/>
  <c r="M137" i="1" s="1"/>
  <c r="N137" i="1" s="1"/>
  <c r="H137" i="1"/>
  <c r="G137" i="1"/>
  <c r="F137" i="1"/>
  <c r="E137" i="1"/>
  <c r="S136" i="1"/>
  <c r="R136" i="1"/>
  <c r="P136" i="1"/>
  <c r="M136" i="1"/>
  <c r="J136" i="1"/>
  <c r="H136" i="1"/>
  <c r="G136" i="1"/>
  <c r="F136" i="1"/>
  <c r="E136" i="1"/>
  <c r="S135" i="1"/>
  <c r="R135" i="1"/>
  <c r="P135" i="1"/>
  <c r="J135" i="1"/>
  <c r="M135" i="1" s="1"/>
  <c r="N135" i="1" s="1"/>
  <c r="H135" i="1"/>
  <c r="G135" i="1"/>
  <c r="F135" i="1"/>
  <c r="E135" i="1"/>
  <c r="S134" i="1"/>
  <c r="R134" i="1"/>
  <c r="P134" i="1"/>
  <c r="J134" i="1"/>
  <c r="M134" i="1" s="1"/>
  <c r="N134" i="1" s="1"/>
  <c r="H134" i="1"/>
  <c r="G134" i="1"/>
  <c r="F134" i="1"/>
  <c r="E134" i="1"/>
  <c r="S133" i="1"/>
  <c r="R133" i="1"/>
  <c r="P133" i="1"/>
  <c r="J133" i="1"/>
  <c r="M133" i="1" s="1"/>
  <c r="N133" i="1" s="1"/>
  <c r="H133" i="1"/>
  <c r="G133" i="1"/>
  <c r="F133" i="1"/>
  <c r="E133" i="1"/>
  <c r="S132" i="1"/>
  <c r="R132" i="1"/>
  <c r="P132" i="1"/>
  <c r="M132" i="1"/>
  <c r="N132" i="1" s="1"/>
  <c r="J132" i="1"/>
  <c r="H132" i="1"/>
  <c r="G132" i="1"/>
  <c r="F132" i="1"/>
  <c r="E132" i="1"/>
  <c r="S131" i="1"/>
  <c r="R131" i="1"/>
  <c r="P131" i="1"/>
  <c r="J131" i="1"/>
  <c r="M131" i="1" s="1"/>
  <c r="N131" i="1" s="1"/>
  <c r="H131" i="1"/>
  <c r="G131" i="1"/>
  <c r="F131" i="1"/>
  <c r="E131" i="1"/>
  <c r="S130" i="1"/>
  <c r="R130" i="1"/>
  <c r="P130" i="1"/>
  <c r="J130" i="1"/>
  <c r="M130" i="1" s="1"/>
  <c r="N130" i="1" s="1"/>
  <c r="H130" i="1"/>
  <c r="G130" i="1"/>
  <c r="F130" i="1"/>
  <c r="E130" i="1"/>
  <c r="S129" i="1"/>
  <c r="R129" i="1"/>
  <c r="P129" i="1"/>
  <c r="N129" i="1"/>
  <c r="J129" i="1"/>
  <c r="M129" i="1" s="1"/>
  <c r="H129" i="1"/>
  <c r="G129" i="1"/>
  <c r="F129" i="1"/>
  <c r="E129" i="1"/>
  <c r="S128" i="1"/>
  <c r="R128" i="1"/>
  <c r="P128" i="1"/>
  <c r="J128" i="1"/>
  <c r="M128" i="1" s="1"/>
  <c r="N128" i="1" s="1"/>
  <c r="H128" i="1"/>
  <c r="G128" i="1"/>
  <c r="F128" i="1"/>
  <c r="E128" i="1"/>
  <c r="S127" i="1"/>
  <c r="R127" i="1"/>
  <c r="P127" i="1"/>
  <c r="J127" i="1"/>
  <c r="M127" i="1" s="1"/>
  <c r="N127" i="1" s="1"/>
  <c r="H127" i="1"/>
  <c r="G127" i="1"/>
  <c r="F127" i="1"/>
  <c r="E127" i="1"/>
  <c r="S126" i="1"/>
  <c r="R126" i="1"/>
  <c r="P126" i="1"/>
  <c r="J126" i="1"/>
  <c r="M126" i="1" s="1"/>
  <c r="N126" i="1" s="1"/>
  <c r="H126" i="1"/>
  <c r="G126" i="1"/>
  <c r="F126" i="1"/>
  <c r="E126" i="1"/>
  <c r="S125" i="1"/>
  <c r="R125" i="1"/>
  <c r="P125" i="1"/>
  <c r="N125" i="1"/>
  <c r="J125" i="1"/>
  <c r="M125" i="1" s="1"/>
  <c r="H125" i="1"/>
  <c r="G125" i="1"/>
  <c r="F125" i="1"/>
  <c r="E125" i="1"/>
  <c r="S124" i="1"/>
  <c r="R124" i="1"/>
  <c r="P124" i="1"/>
  <c r="J124" i="1"/>
  <c r="M124" i="1" s="1"/>
  <c r="N124" i="1" s="1"/>
  <c r="H124" i="1"/>
  <c r="G124" i="1"/>
  <c r="F124" i="1"/>
  <c r="E124" i="1"/>
  <c r="S123" i="1"/>
  <c r="R123" i="1"/>
  <c r="P123" i="1"/>
  <c r="J123" i="1"/>
  <c r="M123" i="1" s="1"/>
  <c r="N123" i="1" s="1"/>
  <c r="H123" i="1"/>
  <c r="G123" i="1"/>
  <c r="F123" i="1"/>
  <c r="E123" i="1"/>
  <c r="S122" i="1"/>
  <c r="R122" i="1"/>
  <c r="P122" i="1"/>
  <c r="N122" i="1"/>
  <c r="J122" i="1"/>
  <c r="M122" i="1" s="1"/>
  <c r="H122" i="1"/>
  <c r="G122" i="1"/>
  <c r="F122" i="1"/>
  <c r="E122" i="1"/>
  <c r="S121" i="1"/>
  <c r="R121" i="1"/>
  <c r="P121" i="1"/>
  <c r="J121" i="1"/>
  <c r="M121" i="1" s="1"/>
  <c r="N121" i="1" s="1"/>
  <c r="H121" i="1"/>
  <c r="G121" i="1"/>
  <c r="F121" i="1"/>
  <c r="E121" i="1"/>
  <c r="S120" i="1"/>
  <c r="R120" i="1"/>
  <c r="P120" i="1"/>
  <c r="M120" i="1"/>
  <c r="N120" i="1" s="1"/>
  <c r="J120" i="1"/>
  <c r="H120" i="1"/>
  <c r="G120" i="1"/>
  <c r="F120" i="1"/>
  <c r="E120" i="1"/>
  <c r="S119" i="1"/>
  <c r="R119" i="1"/>
  <c r="P119" i="1"/>
  <c r="J119" i="1"/>
  <c r="M119" i="1" s="1"/>
  <c r="N119" i="1" s="1"/>
  <c r="H119" i="1"/>
  <c r="G119" i="1"/>
  <c r="F119" i="1"/>
  <c r="E119" i="1"/>
  <c r="S118" i="1"/>
  <c r="R118" i="1"/>
  <c r="P118" i="1"/>
  <c r="J118" i="1"/>
  <c r="M118" i="1" s="1"/>
  <c r="N118" i="1" s="1"/>
  <c r="H118" i="1"/>
  <c r="G118" i="1"/>
  <c r="F118" i="1"/>
  <c r="E118" i="1"/>
  <c r="S117" i="1"/>
  <c r="R117" i="1"/>
  <c r="P117" i="1"/>
  <c r="J117" i="1"/>
  <c r="M117" i="1" s="1"/>
  <c r="N117" i="1" s="1"/>
  <c r="H117" i="1"/>
  <c r="G117" i="1"/>
  <c r="F117" i="1"/>
  <c r="E117" i="1"/>
  <c r="S116" i="1"/>
  <c r="R116" i="1"/>
  <c r="P116" i="1"/>
  <c r="M116" i="1"/>
  <c r="N116" i="1" s="1"/>
  <c r="J116" i="1"/>
  <c r="H116" i="1"/>
  <c r="G116" i="1"/>
  <c r="F116" i="1"/>
  <c r="E116" i="1"/>
  <c r="S115" i="1"/>
  <c r="R115" i="1"/>
  <c r="P115" i="1"/>
  <c r="J115" i="1"/>
  <c r="M115" i="1" s="1"/>
  <c r="N115" i="1" s="1"/>
  <c r="H115" i="1"/>
  <c r="G115" i="1"/>
  <c r="F115" i="1"/>
  <c r="E115" i="1"/>
  <c r="S114" i="1"/>
  <c r="R114" i="1"/>
  <c r="P114" i="1"/>
  <c r="J114" i="1"/>
  <c r="M114" i="1" s="1"/>
  <c r="N114" i="1" s="1"/>
  <c r="H114" i="1"/>
  <c r="G114" i="1"/>
  <c r="F114" i="1"/>
  <c r="E114" i="1"/>
  <c r="S113" i="1"/>
  <c r="R113" i="1"/>
  <c r="P113" i="1"/>
  <c r="J113" i="1"/>
  <c r="M113" i="1" s="1"/>
  <c r="N113" i="1" s="1"/>
  <c r="H113" i="1"/>
  <c r="G113" i="1"/>
  <c r="F113" i="1"/>
  <c r="E113" i="1"/>
  <c r="S112" i="1"/>
  <c r="R112" i="1"/>
  <c r="P112" i="1"/>
  <c r="N112" i="1"/>
  <c r="J112" i="1"/>
  <c r="M112" i="1" s="1"/>
  <c r="H112" i="1"/>
  <c r="G112" i="1"/>
  <c r="F112" i="1"/>
  <c r="E112" i="1"/>
  <c r="S111" i="1"/>
  <c r="R111" i="1"/>
  <c r="P111" i="1"/>
  <c r="J111" i="1"/>
  <c r="M111" i="1" s="1"/>
  <c r="N111" i="1" s="1"/>
  <c r="H111" i="1"/>
  <c r="G111" i="1"/>
  <c r="F111" i="1"/>
  <c r="E111" i="1"/>
  <c r="S110" i="1"/>
  <c r="R110" i="1"/>
  <c r="P110" i="1"/>
  <c r="J110" i="1"/>
  <c r="M110" i="1" s="1"/>
  <c r="N110" i="1" s="1"/>
  <c r="H110" i="1"/>
  <c r="G110" i="1"/>
  <c r="F110" i="1"/>
  <c r="E110" i="1"/>
  <c r="S109" i="1"/>
  <c r="R109" i="1"/>
  <c r="P109" i="1"/>
  <c r="J109" i="1"/>
  <c r="M109" i="1" s="1"/>
  <c r="N109" i="1" s="1"/>
  <c r="H109" i="1"/>
  <c r="G109" i="1"/>
  <c r="F109" i="1"/>
  <c r="E109" i="1"/>
  <c r="S108" i="1"/>
  <c r="R108" i="1"/>
  <c r="P108" i="1"/>
  <c r="N108" i="1"/>
  <c r="J108" i="1"/>
  <c r="M108" i="1" s="1"/>
  <c r="H108" i="1"/>
  <c r="G108" i="1"/>
  <c r="F108" i="1"/>
  <c r="E108" i="1"/>
  <c r="S107" i="1"/>
  <c r="R107" i="1"/>
  <c r="P107" i="1"/>
  <c r="J107" i="1"/>
  <c r="M107" i="1" s="1"/>
  <c r="N107" i="1" s="1"/>
  <c r="H107" i="1"/>
  <c r="G107" i="1"/>
  <c r="F107" i="1"/>
  <c r="E107" i="1"/>
  <c r="S106" i="1"/>
  <c r="R106" i="1"/>
  <c r="P106" i="1"/>
  <c r="J106" i="1"/>
  <c r="M106" i="1" s="1"/>
  <c r="N106" i="1" s="1"/>
  <c r="H106" i="1"/>
  <c r="G106" i="1"/>
  <c r="F106" i="1"/>
  <c r="E106" i="1"/>
  <c r="S105" i="1"/>
  <c r="R105" i="1"/>
  <c r="P105" i="1"/>
  <c r="J105" i="1"/>
  <c r="M105" i="1" s="1"/>
  <c r="N105" i="1" s="1"/>
  <c r="H105" i="1"/>
  <c r="G105" i="1"/>
  <c r="F105" i="1"/>
  <c r="E105" i="1"/>
  <c r="S104" i="1"/>
  <c r="R104" i="1"/>
  <c r="P104" i="1"/>
  <c r="N104" i="1"/>
  <c r="J104" i="1"/>
  <c r="M104" i="1" s="1"/>
  <c r="H104" i="1"/>
  <c r="G104" i="1"/>
  <c r="F104" i="1"/>
  <c r="E104" i="1"/>
  <c r="S103" i="1"/>
  <c r="R103" i="1"/>
  <c r="P103" i="1"/>
  <c r="J103" i="1"/>
  <c r="M103" i="1" s="1"/>
  <c r="N103" i="1" s="1"/>
  <c r="H103" i="1"/>
  <c r="G103" i="1"/>
  <c r="F103" i="1"/>
  <c r="E103" i="1"/>
  <c r="S102" i="1"/>
  <c r="R102" i="1"/>
  <c r="P102" i="1"/>
  <c r="J102" i="1"/>
  <c r="M102" i="1" s="1"/>
  <c r="N102" i="1" s="1"/>
  <c r="H102" i="1"/>
  <c r="G102" i="1"/>
  <c r="F102" i="1"/>
  <c r="E102" i="1"/>
  <c r="S101" i="1"/>
  <c r="R101" i="1"/>
  <c r="P101" i="1"/>
  <c r="J101" i="1"/>
  <c r="M101" i="1" s="1"/>
  <c r="N101" i="1" s="1"/>
  <c r="H101" i="1"/>
  <c r="G101" i="1"/>
  <c r="F101" i="1"/>
  <c r="E101" i="1"/>
  <c r="S100" i="1"/>
  <c r="R100" i="1"/>
  <c r="P100" i="1"/>
  <c r="N100" i="1"/>
  <c r="J100" i="1"/>
  <c r="M100" i="1" s="1"/>
  <c r="H100" i="1"/>
  <c r="G100" i="1"/>
  <c r="F100" i="1"/>
  <c r="E100" i="1"/>
  <c r="S99" i="1"/>
  <c r="R99" i="1"/>
  <c r="P99" i="1"/>
  <c r="J99" i="1"/>
  <c r="M99" i="1" s="1"/>
  <c r="N99" i="1" s="1"/>
  <c r="H99" i="1"/>
  <c r="G99" i="1"/>
  <c r="F99" i="1"/>
  <c r="E99" i="1"/>
  <c r="S98" i="1"/>
  <c r="R98" i="1"/>
  <c r="P98" i="1"/>
  <c r="J98" i="1"/>
  <c r="M98" i="1" s="1"/>
  <c r="N98" i="1" s="1"/>
  <c r="H98" i="1"/>
  <c r="G98" i="1"/>
  <c r="F98" i="1"/>
  <c r="E98" i="1"/>
  <c r="S97" i="1"/>
  <c r="R97" i="1"/>
  <c r="P97" i="1"/>
  <c r="J97" i="1"/>
  <c r="M97" i="1" s="1"/>
  <c r="N97" i="1" s="1"/>
  <c r="H97" i="1"/>
  <c r="G97" i="1"/>
  <c r="F97" i="1"/>
  <c r="E97" i="1"/>
  <c r="S96" i="1"/>
  <c r="R96" i="1"/>
  <c r="P96" i="1"/>
  <c r="N96" i="1"/>
  <c r="J96" i="1"/>
  <c r="M96" i="1" s="1"/>
  <c r="H96" i="1"/>
  <c r="G96" i="1"/>
  <c r="F96" i="1"/>
  <c r="E96" i="1"/>
  <c r="S95" i="1"/>
  <c r="R95" i="1"/>
  <c r="P95" i="1"/>
  <c r="J95" i="1"/>
  <c r="M95" i="1" s="1"/>
  <c r="N95" i="1" s="1"/>
  <c r="H95" i="1"/>
  <c r="G95" i="1"/>
  <c r="F95" i="1"/>
  <c r="E95" i="1"/>
  <c r="S94" i="1"/>
  <c r="R94" i="1"/>
  <c r="P94" i="1"/>
  <c r="J94" i="1"/>
  <c r="M94" i="1" s="1"/>
  <c r="N94" i="1" s="1"/>
  <c r="H94" i="1"/>
  <c r="G94" i="1"/>
  <c r="F94" i="1"/>
  <c r="E94" i="1"/>
  <c r="S93" i="1"/>
  <c r="R93" i="1"/>
  <c r="P93" i="1"/>
  <c r="J93" i="1"/>
  <c r="M93" i="1" s="1"/>
  <c r="N93" i="1" s="1"/>
  <c r="H93" i="1"/>
  <c r="G93" i="1"/>
  <c r="F93" i="1"/>
  <c r="E93" i="1"/>
  <c r="S92" i="1"/>
  <c r="R92" i="1"/>
  <c r="P92" i="1"/>
  <c r="N92" i="1"/>
  <c r="J92" i="1"/>
  <c r="M92" i="1" s="1"/>
  <c r="H92" i="1"/>
  <c r="G92" i="1"/>
  <c r="F92" i="1"/>
  <c r="E92" i="1"/>
  <c r="S91" i="1"/>
  <c r="R91" i="1"/>
  <c r="P91" i="1"/>
  <c r="J91" i="1"/>
  <c r="M91" i="1" s="1"/>
  <c r="N91" i="1" s="1"/>
  <c r="H91" i="1"/>
  <c r="G91" i="1"/>
  <c r="F91" i="1"/>
  <c r="E91" i="1"/>
  <c r="S90" i="1"/>
  <c r="R90" i="1"/>
  <c r="P90" i="1"/>
  <c r="J90" i="1"/>
  <c r="M90" i="1" s="1"/>
  <c r="N90" i="1" s="1"/>
  <c r="H90" i="1"/>
  <c r="G90" i="1"/>
  <c r="F90" i="1"/>
  <c r="E90" i="1"/>
  <c r="S89" i="1"/>
  <c r="R89" i="1"/>
  <c r="P89" i="1"/>
  <c r="J89" i="1"/>
  <c r="M89" i="1" s="1"/>
  <c r="N89" i="1" s="1"/>
  <c r="H89" i="1"/>
  <c r="G89" i="1"/>
  <c r="F89" i="1"/>
  <c r="E89" i="1"/>
  <c r="S88" i="1"/>
  <c r="R88" i="1"/>
  <c r="P88" i="1"/>
  <c r="N88" i="1"/>
  <c r="J88" i="1"/>
  <c r="M88" i="1" s="1"/>
  <c r="H88" i="1"/>
  <c r="G88" i="1"/>
  <c r="F88" i="1"/>
  <c r="E88" i="1"/>
  <c r="S87" i="1"/>
  <c r="R87" i="1"/>
  <c r="P87" i="1"/>
  <c r="J87" i="1"/>
  <c r="M87" i="1" s="1"/>
  <c r="N87" i="1" s="1"/>
  <c r="H87" i="1"/>
  <c r="G87" i="1"/>
  <c r="F87" i="1"/>
  <c r="E87" i="1"/>
  <c r="S86" i="1"/>
  <c r="R86" i="1"/>
  <c r="P86" i="1"/>
  <c r="J86" i="1"/>
  <c r="M86" i="1" s="1"/>
  <c r="N86" i="1" s="1"/>
  <c r="H86" i="1"/>
  <c r="G86" i="1"/>
  <c r="F86" i="1"/>
  <c r="E86" i="1"/>
  <c r="S85" i="1"/>
  <c r="R85" i="1"/>
  <c r="P85" i="1"/>
  <c r="J85" i="1"/>
  <c r="M85" i="1" s="1"/>
  <c r="N85" i="1" s="1"/>
  <c r="H85" i="1"/>
  <c r="G85" i="1"/>
  <c r="F85" i="1"/>
  <c r="E85" i="1"/>
  <c r="S84" i="1"/>
  <c r="R84" i="1"/>
  <c r="P84" i="1"/>
  <c r="N84" i="1"/>
  <c r="J84" i="1"/>
  <c r="M84" i="1" s="1"/>
  <c r="H84" i="1"/>
  <c r="G84" i="1"/>
  <c r="F84" i="1"/>
  <c r="E84" i="1"/>
  <c r="S83" i="1"/>
  <c r="R83" i="1"/>
  <c r="P83" i="1"/>
  <c r="J83" i="1"/>
  <c r="M83" i="1" s="1"/>
  <c r="N83" i="1" s="1"/>
  <c r="H83" i="1"/>
  <c r="G83" i="1"/>
  <c r="F83" i="1"/>
  <c r="E83" i="1"/>
  <c r="S82" i="1"/>
  <c r="R82" i="1"/>
  <c r="P82" i="1"/>
  <c r="J82" i="1"/>
  <c r="M82" i="1" s="1"/>
  <c r="N82" i="1" s="1"/>
  <c r="H82" i="1"/>
  <c r="G82" i="1"/>
  <c r="F82" i="1"/>
  <c r="E82" i="1"/>
  <c r="S81" i="1"/>
  <c r="R81" i="1"/>
  <c r="P81" i="1"/>
  <c r="J81" i="1"/>
  <c r="M81" i="1" s="1"/>
  <c r="N81" i="1" s="1"/>
  <c r="H81" i="1"/>
  <c r="G81" i="1"/>
  <c r="F81" i="1"/>
  <c r="E81" i="1"/>
  <c r="S80" i="1"/>
  <c r="R80" i="1"/>
  <c r="P80" i="1"/>
  <c r="N80" i="1"/>
  <c r="J80" i="1"/>
  <c r="M80" i="1" s="1"/>
  <c r="H80" i="1"/>
  <c r="G80" i="1"/>
  <c r="F80" i="1"/>
  <c r="E80" i="1"/>
  <c r="S79" i="1"/>
  <c r="R79" i="1"/>
  <c r="P79" i="1"/>
  <c r="J79" i="1"/>
  <c r="M79" i="1" s="1"/>
  <c r="N79" i="1" s="1"/>
  <c r="H79" i="1"/>
  <c r="G79" i="1"/>
  <c r="F79" i="1"/>
  <c r="E79" i="1"/>
  <c r="S78" i="1"/>
  <c r="R78" i="1"/>
  <c r="P78" i="1"/>
  <c r="J78" i="1"/>
  <c r="M78" i="1" s="1"/>
  <c r="N78" i="1" s="1"/>
  <c r="H78" i="1"/>
  <c r="G78" i="1"/>
  <c r="F78" i="1"/>
  <c r="E78" i="1"/>
  <c r="S77" i="1"/>
  <c r="R77" i="1"/>
  <c r="P77" i="1"/>
  <c r="J77" i="1"/>
  <c r="M77" i="1" s="1"/>
  <c r="N77" i="1" s="1"/>
  <c r="H77" i="1"/>
  <c r="G77" i="1"/>
  <c r="F77" i="1"/>
  <c r="E77" i="1"/>
  <c r="S76" i="1"/>
  <c r="R76" i="1"/>
  <c r="P76" i="1"/>
  <c r="N76" i="1"/>
  <c r="J76" i="1"/>
  <c r="M76" i="1" s="1"/>
  <c r="H76" i="1"/>
  <c r="G76" i="1"/>
  <c r="F76" i="1"/>
  <c r="E76" i="1"/>
  <c r="S75" i="1"/>
  <c r="R75" i="1"/>
  <c r="P75" i="1"/>
  <c r="J75" i="1"/>
  <c r="M75" i="1" s="1"/>
  <c r="N75" i="1" s="1"/>
  <c r="H75" i="1"/>
  <c r="G75" i="1"/>
  <c r="F75" i="1"/>
  <c r="E75" i="1"/>
  <c r="S74" i="1"/>
  <c r="R74" i="1"/>
  <c r="P74" i="1"/>
  <c r="J74" i="1"/>
  <c r="M74" i="1" s="1"/>
  <c r="N74" i="1" s="1"/>
  <c r="H74" i="1"/>
  <c r="G74" i="1"/>
  <c r="F74" i="1"/>
  <c r="E74" i="1"/>
  <c r="S73" i="1"/>
  <c r="R73" i="1"/>
  <c r="P73" i="1"/>
  <c r="J73" i="1"/>
  <c r="M73" i="1" s="1"/>
  <c r="N73" i="1" s="1"/>
  <c r="H73" i="1"/>
  <c r="G73" i="1"/>
  <c r="F73" i="1"/>
  <c r="E73" i="1"/>
  <c r="S72" i="1"/>
  <c r="R72" i="1"/>
  <c r="P72" i="1"/>
  <c r="N72" i="1"/>
  <c r="J72" i="1"/>
  <c r="M72" i="1" s="1"/>
  <c r="H72" i="1"/>
  <c r="G72" i="1"/>
  <c r="F72" i="1"/>
  <c r="E72" i="1"/>
  <c r="S71" i="1"/>
  <c r="R71" i="1"/>
  <c r="P71" i="1"/>
  <c r="J71" i="1"/>
  <c r="M71" i="1" s="1"/>
  <c r="N71" i="1" s="1"/>
  <c r="H71" i="1"/>
  <c r="G71" i="1"/>
  <c r="F71" i="1"/>
  <c r="E71" i="1"/>
  <c r="S70" i="1"/>
  <c r="R70" i="1"/>
  <c r="P70" i="1"/>
  <c r="J70" i="1"/>
  <c r="M70" i="1" s="1"/>
  <c r="N70" i="1" s="1"/>
  <c r="H70" i="1"/>
  <c r="G70" i="1"/>
  <c r="F70" i="1"/>
  <c r="E70" i="1"/>
  <c r="S69" i="1"/>
  <c r="R69" i="1"/>
  <c r="P69" i="1"/>
  <c r="J69" i="1"/>
  <c r="M69" i="1" s="1"/>
  <c r="N69" i="1" s="1"/>
  <c r="H69" i="1"/>
  <c r="G69" i="1"/>
  <c r="F69" i="1"/>
  <c r="E69" i="1"/>
  <c r="S68" i="1"/>
  <c r="R68" i="1"/>
  <c r="P68" i="1"/>
  <c r="N68" i="1"/>
  <c r="J68" i="1"/>
  <c r="M68" i="1" s="1"/>
  <c r="H68" i="1"/>
  <c r="G68" i="1"/>
  <c r="F68" i="1"/>
  <c r="E68" i="1"/>
  <c r="S67" i="1"/>
  <c r="R67" i="1"/>
  <c r="P67" i="1"/>
  <c r="J67" i="1"/>
  <c r="M67" i="1" s="1"/>
  <c r="N67" i="1" s="1"/>
  <c r="H67" i="1"/>
  <c r="G67" i="1"/>
  <c r="F67" i="1"/>
  <c r="E67" i="1"/>
  <c r="S66" i="1"/>
  <c r="R66" i="1"/>
  <c r="P66" i="1"/>
  <c r="J66" i="1"/>
  <c r="M66" i="1" s="1"/>
  <c r="N66" i="1" s="1"/>
  <c r="H66" i="1"/>
  <c r="G66" i="1"/>
  <c r="F66" i="1"/>
  <c r="E66" i="1"/>
  <c r="S65" i="1"/>
  <c r="R65" i="1"/>
  <c r="P65" i="1"/>
  <c r="J65" i="1"/>
  <c r="M65" i="1" s="1"/>
  <c r="N65" i="1" s="1"/>
  <c r="H65" i="1"/>
  <c r="G65" i="1"/>
  <c r="F65" i="1"/>
  <c r="E65" i="1"/>
  <c r="S64" i="1"/>
  <c r="R64" i="1"/>
  <c r="P64" i="1"/>
  <c r="N64" i="1"/>
  <c r="J64" i="1"/>
  <c r="M64" i="1" s="1"/>
  <c r="H64" i="1"/>
  <c r="G64" i="1"/>
  <c r="F64" i="1"/>
  <c r="E64" i="1"/>
  <c r="S63" i="1"/>
  <c r="R63" i="1"/>
  <c r="P63" i="1"/>
  <c r="J63" i="1"/>
  <c r="M63" i="1" s="1"/>
  <c r="N63" i="1" s="1"/>
  <c r="H63" i="1"/>
  <c r="G63" i="1"/>
  <c r="F63" i="1"/>
  <c r="E63" i="1"/>
  <c r="S62" i="1"/>
  <c r="R62" i="1"/>
  <c r="P62" i="1"/>
  <c r="J62" i="1"/>
  <c r="M62" i="1" s="1"/>
  <c r="N62" i="1" s="1"/>
  <c r="H62" i="1"/>
  <c r="G62" i="1"/>
  <c r="F62" i="1"/>
  <c r="E62" i="1"/>
  <c r="S61" i="1"/>
  <c r="R61" i="1"/>
  <c r="P61" i="1"/>
  <c r="J61" i="1"/>
  <c r="M61" i="1" s="1"/>
  <c r="N61" i="1" s="1"/>
  <c r="H61" i="1"/>
  <c r="G61" i="1"/>
  <c r="F61" i="1"/>
  <c r="E61" i="1"/>
  <c r="S60" i="1"/>
  <c r="R60" i="1"/>
  <c r="P60" i="1"/>
  <c r="N60" i="1"/>
  <c r="J60" i="1"/>
  <c r="M60" i="1" s="1"/>
  <c r="H60" i="1"/>
  <c r="G60" i="1"/>
  <c r="F60" i="1"/>
  <c r="E60" i="1"/>
  <c r="S59" i="1"/>
  <c r="R59" i="1"/>
  <c r="P59" i="1"/>
  <c r="J59" i="1"/>
  <c r="M59" i="1" s="1"/>
  <c r="N59" i="1" s="1"/>
  <c r="H59" i="1"/>
  <c r="G59" i="1"/>
  <c r="F59" i="1"/>
  <c r="E59" i="1"/>
  <c r="S58" i="1"/>
  <c r="R58" i="1"/>
  <c r="P58" i="1"/>
  <c r="J58" i="1"/>
  <c r="M58" i="1" s="1"/>
  <c r="N58" i="1" s="1"/>
  <c r="H58" i="1"/>
  <c r="G58" i="1"/>
  <c r="F58" i="1"/>
  <c r="E58" i="1"/>
  <c r="S57" i="1"/>
  <c r="R57" i="1"/>
  <c r="P57" i="1"/>
  <c r="J57" i="1"/>
  <c r="M57" i="1" s="1"/>
  <c r="N57" i="1" s="1"/>
  <c r="H57" i="1"/>
  <c r="G57" i="1"/>
  <c r="F57" i="1"/>
  <c r="E57" i="1"/>
  <c r="S56" i="1"/>
  <c r="R56" i="1"/>
  <c r="P56" i="1"/>
  <c r="N56" i="1"/>
  <c r="J56" i="1"/>
  <c r="M56" i="1" s="1"/>
  <c r="H56" i="1"/>
  <c r="G56" i="1"/>
  <c r="F56" i="1"/>
  <c r="E56" i="1"/>
  <c r="S55" i="1"/>
  <c r="R55" i="1"/>
  <c r="P55" i="1"/>
  <c r="J55" i="1"/>
  <c r="M55" i="1" s="1"/>
  <c r="N55" i="1" s="1"/>
  <c r="H55" i="1"/>
  <c r="G55" i="1"/>
  <c r="F55" i="1"/>
  <c r="E55" i="1"/>
  <c r="S54" i="1"/>
  <c r="R54" i="1"/>
  <c r="P54" i="1"/>
  <c r="J54" i="1"/>
  <c r="M54" i="1" s="1"/>
  <c r="N54" i="1" s="1"/>
  <c r="H54" i="1"/>
  <c r="G54" i="1"/>
  <c r="F54" i="1"/>
  <c r="E54" i="1"/>
  <c r="S53" i="1"/>
  <c r="R53" i="1"/>
  <c r="P53" i="1"/>
  <c r="J53" i="1"/>
  <c r="M53" i="1" s="1"/>
  <c r="N53" i="1" s="1"/>
  <c r="H53" i="1"/>
  <c r="G53" i="1"/>
  <c r="F53" i="1"/>
  <c r="E53" i="1"/>
  <c r="S52" i="1"/>
  <c r="R52" i="1"/>
  <c r="P52" i="1"/>
  <c r="N52" i="1"/>
  <c r="J52" i="1"/>
  <c r="M52" i="1" s="1"/>
  <c r="H52" i="1"/>
  <c r="G52" i="1"/>
  <c r="F52" i="1"/>
  <c r="E52" i="1"/>
  <c r="S51" i="1"/>
  <c r="R51" i="1"/>
  <c r="P51" i="1"/>
  <c r="J51" i="1"/>
  <c r="M51" i="1" s="1"/>
  <c r="N51" i="1" s="1"/>
  <c r="H51" i="1"/>
  <c r="G51" i="1"/>
  <c r="F51" i="1"/>
  <c r="E51" i="1"/>
  <c r="S50" i="1"/>
  <c r="R50" i="1"/>
  <c r="P50" i="1"/>
  <c r="J50" i="1"/>
  <c r="M50" i="1" s="1"/>
  <c r="N50" i="1" s="1"/>
  <c r="H50" i="1"/>
  <c r="G50" i="1"/>
  <c r="F50" i="1"/>
  <c r="E50" i="1"/>
  <c r="S49" i="1"/>
  <c r="R49" i="1"/>
  <c r="P49" i="1"/>
  <c r="J49" i="1"/>
  <c r="M49" i="1" s="1"/>
  <c r="N49" i="1" s="1"/>
  <c r="H49" i="1"/>
  <c r="G49" i="1"/>
  <c r="F49" i="1"/>
  <c r="E49" i="1"/>
  <c r="S48" i="1"/>
  <c r="R48" i="1"/>
  <c r="P48" i="1"/>
  <c r="N48" i="1"/>
  <c r="J48" i="1"/>
  <c r="M48" i="1" s="1"/>
  <c r="H48" i="1"/>
  <c r="G48" i="1"/>
  <c r="F48" i="1"/>
  <c r="E48" i="1"/>
  <c r="S47" i="1"/>
  <c r="R47" i="1"/>
  <c r="P47" i="1"/>
  <c r="J47" i="1"/>
  <c r="M47" i="1" s="1"/>
  <c r="N47" i="1" s="1"/>
  <c r="H47" i="1"/>
  <c r="G47" i="1"/>
  <c r="F47" i="1"/>
  <c r="E47" i="1"/>
  <c r="S46" i="1"/>
  <c r="R46" i="1"/>
  <c r="P46" i="1"/>
  <c r="J46" i="1"/>
  <c r="M46" i="1" s="1"/>
  <c r="N46" i="1" s="1"/>
  <c r="H46" i="1"/>
  <c r="G46" i="1"/>
  <c r="F46" i="1"/>
  <c r="E46" i="1"/>
  <c r="S45" i="1"/>
  <c r="R45" i="1"/>
  <c r="P45" i="1"/>
  <c r="J45" i="1"/>
  <c r="M45" i="1" s="1"/>
  <c r="N45" i="1" s="1"/>
  <c r="H45" i="1"/>
  <c r="G45" i="1"/>
  <c r="F45" i="1"/>
  <c r="E45" i="1"/>
  <c r="S44" i="1"/>
  <c r="R44" i="1"/>
  <c r="P44" i="1"/>
  <c r="N44" i="1"/>
  <c r="J44" i="1"/>
  <c r="M44" i="1" s="1"/>
  <c r="H44" i="1"/>
  <c r="G44" i="1"/>
  <c r="F44" i="1"/>
  <c r="E44" i="1"/>
  <c r="S43" i="1"/>
  <c r="R43" i="1"/>
  <c r="P43" i="1"/>
  <c r="J43" i="1"/>
  <c r="M43" i="1" s="1"/>
  <c r="N43" i="1" s="1"/>
  <c r="H43" i="1"/>
  <c r="G43" i="1"/>
  <c r="F43" i="1"/>
  <c r="E43" i="1"/>
  <c r="S42" i="1"/>
  <c r="R42" i="1"/>
  <c r="P42" i="1"/>
  <c r="J42" i="1"/>
  <c r="M42" i="1" s="1"/>
  <c r="N42" i="1" s="1"/>
  <c r="H42" i="1"/>
  <c r="G42" i="1"/>
  <c r="F42" i="1"/>
  <c r="E42" i="1"/>
  <c r="S41" i="1"/>
  <c r="R41" i="1"/>
  <c r="P41" i="1"/>
  <c r="J41" i="1"/>
  <c r="M41" i="1" s="1"/>
  <c r="N41" i="1" s="1"/>
  <c r="H41" i="1"/>
  <c r="G41" i="1"/>
  <c r="F41" i="1"/>
  <c r="E41" i="1"/>
  <c r="S40" i="1"/>
  <c r="R40" i="1"/>
  <c r="P40" i="1"/>
  <c r="N40" i="1"/>
  <c r="J40" i="1"/>
  <c r="M40" i="1" s="1"/>
  <c r="H40" i="1"/>
  <c r="G40" i="1"/>
  <c r="F40" i="1"/>
  <c r="E40" i="1"/>
  <c r="S39" i="1"/>
  <c r="R39" i="1"/>
  <c r="P39" i="1"/>
  <c r="J39" i="1"/>
  <c r="M39" i="1" s="1"/>
  <c r="N39" i="1" s="1"/>
  <c r="H39" i="1"/>
  <c r="G39" i="1"/>
  <c r="F39" i="1"/>
  <c r="E39" i="1"/>
  <c r="S38" i="1"/>
  <c r="R38" i="1"/>
  <c r="P38" i="1"/>
  <c r="J38" i="1"/>
  <c r="M38" i="1" s="1"/>
  <c r="N38" i="1" s="1"/>
  <c r="H38" i="1"/>
  <c r="G38" i="1"/>
  <c r="F38" i="1"/>
  <c r="E38" i="1"/>
  <c r="S37" i="1"/>
  <c r="R37" i="1"/>
  <c r="P37" i="1"/>
  <c r="J37" i="1"/>
  <c r="M37" i="1" s="1"/>
  <c r="N37" i="1" s="1"/>
  <c r="H37" i="1"/>
  <c r="G37" i="1"/>
  <c r="F37" i="1"/>
  <c r="E37" i="1"/>
  <c r="S36" i="1"/>
  <c r="R36" i="1"/>
  <c r="P36" i="1"/>
  <c r="N36" i="1"/>
  <c r="J36" i="1"/>
  <c r="M36" i="1" s="1"/>
  <c r="H36" i="1"/>
  <c r="G36" i="1"/>
  <c r="F36" i="1"/>
  <c r="E36" i="1"/>
  <c r="S35" i="1"/>
  <c r="R35" i="1"/>
  <c r="P35" i="1"/>
  <c r="J35" i="1"/>
  <c r="M35" i="1" s="1"/>
  <c r="N35" i="1" s="1"/>
  <c r="H35" i="1"/>
  <c r="G35" i="1"/>
  <c r="F35" i="1"/>
  <c r="E35" i="1"/>
  <c r="S34" i="1"/>
  <c r="R34" i="1"/>
  <c r="P34" i="1"/>
  <c r="M34" i="1"/>
  <c r="N34" i="1" s="1"/>
  <c r="J34" i="1"/>
  <c r="H34" i="1"/>
  <c r="G34" i="1"/>
  <c r="F34" i="1"/>
  <c r="E34" i="1"/>
  <c r="S33" i="1"/>
  <c r="R33" i="1"/>
  <c r="P33" i="1"/>
  <c r="J33" i="1"/>
  <c r="M33" i="1" s="1"/>
  <c r="N33" i="1" s="1"/>
  <c r="H33" i="1"/>
  <c r="G33" i="1"/>
  <c r="F33" i="1"/>
  <c r="E33" i="1"/>
  <c r="S32" i="1"/>
  <c r="R32" i="1"/>
  <c r="P32" i="1"/>
  <c r="M32" i="1"/>
  <c r="N32" i="1" s="1"/>
  <c r="J32" i="1"/>
  <c r="H32" i="1"/>
  <c r="G32" i="1"/>
  <c r="F32" i="1"/>
  <c r="E32" i="1"/>
  <c r="S31" i="1"/>
  <c r="R31" i="1"/>
  <c r="P31" i="1"/>
  <c r="J31" i="1"/>
  <c r="M31" i="1" s="1"/>
  <c r="N31" i="1" s="1"/>
  <c r="H31" i="1"/>
  <c r="G31" i="1"/>
  <c r="F31" i="1"/>
  <c r="E31" i="1"/>
  <c r="S30" i="1"/>
  <c r="R30" i="1"/>
  <c r="P30" i="1"/>
  <c r="M30" i="1"/>
  <c r="N30" i="1" s="1"/>
  <c r="J30" i="1"/>
  <c r="H30" i="1"/>
  <c r="G30" i="1"/>
  <c r="F30" i="1"/>
  <c r="E30" i="1"/>
  <c r="S29" i="1"/>
  <c r="R29" i="1"/>
  <c r="P29" i="1"/>
  <c r="J29" i="1"/>
  <c r="M29" i="1" s="1"/>
  <c r="N29" i="1" s="1"/>
  <c r="H29" i="1"/>
  <c r="G29" i="1"/>
  <c r="F29" i="1"/>
  <c r="E29" i="1"/>
  <c r="S28" i="1"/>
  <c r="R28" i="1"/>
  <c r="P28" i="1"/>
  <c r="M28" i="1"/>
  <c r="N28" i="1" s="1"/>
  <c r="J28" i="1"/>
  <c r="H28" i="1"/>
  <c r="G28" i="1"/>
  <c r="F28" i="1"/>
  <c r="E28" i="1"/>
  <c r="S27" i="1"/>
  <c r="R27" i="1"/>
  <c r="P27" i="1"/>
  <c r="J27" i="1"/>
  <c r="M27" i="1" s="1"/>
  <c r="N27" i="1" s="1"/>
  <c r="H27" i="1"/>
  <c r="G27" i="1"/>
  <c r="F27" i="1"/>
  <c r="E27" i="1"/>
  <c r="S26" i="1"/>
  <c r="R26" i="1"/>
  <c r="P26" i="1"/>
  <c r="M26" i="1"/>
  <c r="N26" i="1" s="1"/>
  <c r="J26" i="1"/>
  <c r="H26" i="1"/>
  <c r="G26" i="1"/>
  <c r="F26" i="1"/>
  <c r="E26" i="1"/>
  <c r="S25" i="1"/>
  <c r="R25" i="1"/>
  <c r="P25" i="1"/>
  <c r="J25" i="1"/>
  <c r="M25" i="1" s="1"/>
  <c r="N25" i="1" s="1"/>
  <c r="H25" i="1"/>
  <c r="G25" i="1"/>
  <c r="F25" i="1"/>
  <c r="E25" i="1"/>
  <c r="S24" i="1"/>
  <c r="R24" i="1"/>
  <c r="P24" i="1"/>
  <c r="M24" i="1"/>
  <c r="N24" i="1" s="1"/>
  <c r="J24" i="1"/>
  <c r="H24" i="1"/>
  <c r="G24" i="1"/>
  <c r="F24" i="1"/>
  <c r="E24" i="1"/>
  <c r="S23" i="1"/>
  <c r="R23" i="1"/>
  <c r="P23" i="1"/>
  <c r="J23" i="1"/>
  <c r="M23" i="1" s="1"/>
  <c r="N23" i="1" s="1"/>
  <c r="H23" i="1"/>
  <c r="G23" i="1"/>
  <c r="F23" i="1"/>
  <c r="E23" i="1"/>
  <c r="S22" i="1"/>
  <c r="R22" i="1"/>
  <c r="P22" i="1"/>
  <c r="M22" i="1"/>
  <c r="N22" i="1" s="1"/>
  <c r="J22" i="1"/>
  <c r="H22" i="1"/>
  <c r="G22" i="1"/>
  <c r="F22" i="1"/>
  <c r="E22" i="1"/>
  <c r="S21" i="1"/>
  <c r="R21" i="1"/>
  <c r="P21" i="1"/>
  <c r="J21" i="1"/>
  <c r="M21" i="1" s="1"/>
  <c r="N21" i="1" s="1"/>
  <c r="H21" i="1"/>
  <c r="G21" i="1"/>
  <c r="F21" i="1"/>
  <c r="E21" i="1"/>
  <c r="S20" i="1"/>
  <c r="R20" i="1"/>
  <c r="P20" i="1"/>
  <c r="M20" i="1"/>
  <c r="N20" i="1" s="1"/>
  <c r="J20" i="1"/>
  <c r="H20" i="1"/>
  <c r="G20" i="1"/>
  <c r="F20" i="1"/>
  <c r="E20" i="1"/>
  <c r="S19" i="1"/>
  <c r="R19" i="1"/>
  <c r="P19" i="1"/>
  <c r="J19" i="1"/>
  <c r="M19" i="1" s="1"/>
  <c r="N19" i="1" s="1"/>
  <c r="H19" i="1"/>
  <c r="G19" i="1"/>
  <c r="F19" i="1"/>
  <c r="E19" i="1"/>
  <c r="S18" i="1"/>
  <c r="R18" i="1"/>
  <c r="P18" i="1"/>
  <c r="M18" i="1"/>
  <c r="N18" i="1" s="1"/>
  <c r="J18" i="1"/>
  <c r="H18" i="1"/>
  <c r="G18" i="1"/>
  <c r="F18" i="1"/>
  <c r="E18" i="1"/>
  <c r="S17" i="1"/>
  <c r="R17" i="1"/>
  <c r="P17" i="1"/>
  <c r="J17" i="1"/>
  <c r="M17" i="1" s="1"/>
  <c r="N17" i="1" s="1"/>
  <c r="H17" i="1"/>
  <c r="G17" i="1"/>
  <c r="F17" i="1"/>
  <c r="E17" i="1"/>
  <c r="S16" i="1"/>
  <c r="R16" i="1"/>
  <c r="P16" i="1"/>
  <c r="M16" i="1"/>
  <c r="N16" i="1" s="1"/>
  <c r="J16" i="1"/>
  <c r="H16" i="1"/>
  <c r="G16" i="1"/>
  <c r="F16" i="1"/>
  <c r="E16" i="1"/>
  <c r="S15" i="1"/>
  <c r="R15" i="1"/>
  <c r="P15" i="1"/>
  <c r="J15" i="1"/>
  <c r="M15" i="1" s="1"/>
  <c r="N15" i="1" s="1"/>
  <c r="H15" i="1"/>
  <c r="G15" i="1"/>
  <c r="F15" i="1"/>
  <c r="E15" i="1"/>
  <c r="S14" i="1"/>
  <c r="R14" i="1"/>
  <c r="P14" i="1"/>
  <c r="M14" i="1"/>
  <c r="N14" i="1" s="1"/>
  <c r="J14" i="1"/>
  <c r="H14" i="1"/>
  <c r="G14" i="1"/>
  <c r="F14" i="1"/>
  <c r="E14" i="1"/>
  <c r="S13" i="1"/>
  <c r="R13" i="1"/>
  <c r="P13" i="1"/>
  <c r="J13" i="1"/>
  <c r="M13" i="1" s="1"/>
  <c r="H13" i="1"/>
  <c r="G13" i="1"/>
  <c r="F13" i="1"/>
  <c r="E13" i="1"/>
  <c r="S11" i="1"/>
  <c r="R11" i="1"/>
  <c r="J6" i="1"/>
  <c r="H6" i="1"/>
  <c r="H5" i="1"/>
  <c r="H4" i="1"/>
  <c r="S3" i="1"/>
  <c r="M3" i="1"/>
  <c r="N13" i="1" l="1"/>
</calcChain>
</file>

<file path=xl/sharedStrings.xml><?xml version="1.0" encoding="utf-8"?>
<sst xmlns="http://schemas.openxmlformats.org/spreadsheetml/2006/main" count="409" uniqueCount="347">
  <si>
    <t>FY 2021-22 General Purpose for Local Schools</t>
  </si>
  <si>
    <t>Comparison to FY 2020-21</t>
  </si>
  <si>
    <t>Amounts do not included principal &amp; interest for unbonded debt or pending Sudden &amp; Severe Adjustments</t>
  </si>
  <si>
    <t>Amounts do not include Miscellaneous Adjustments - Section 5B</t>
  </si>
  <si>
    <t>Mil Expectation at</t>
  </si>
  <si>
    <t>FY 21</t>
  </si>
  <si>
    <t>Min. Subsidy at</t>
  </si>
  <si>
    <t>FY</t>
  </si>
  <si>
    <t>Amount</t>
  </si>
  <si>
    <t>to</t>
  </si>
  <si>
    <t>Min. Spec. Ed. at</t>
  </si>
  <si>
    <t>Change</t>
  </si>
  <si>
    <t>FY 22</t>
  </si>
  <si>
    <t>Adjusted</t>
  </si>
  <si>
    <t>FY 2020-21</t>
  </si>
  <si>
    <t>in Debt</t>
  </si>
  <si>
    <t>% Change</t>
  </si>
  <si>
    <t>EPS</t>
  </si>
  <si>
    <t>State Share</t>
  </si>
  <si>
    <t>Enacted</t>
  </si>
  <si>
    <t>Service</t>
  </si>
  <si>
    <t>to Average</t>
  </si>
  <si>
    <t>SAU has been reorganized or withdrawn from another SAU</t>
  </si>
  <si>
    <t>Total</t>
  </si>
  <si>
    <t>Required</t>
  </si>
  <si>
    <t>Local</t>
  </si>
  <si>
    <t>* Includes CTE Center</t>
  </si>
  <si>
    <t>FY 2021-22</t>
  </si>
  <si>
    <t>Valuations</t>
  </si>
  <si>
    <t>Pupils</t>
  </si>
  <si>
    <t>Minimum</t>
  </si>
  <si>
    <t>Allocation at</t>
  </si>
  <si>
    <t>Local Share</t>
  </si>
  <si>
    <t>Share</t>
  </si>
  <si>
    <t>allocations 5B6</t>
  </si>
  <si>
    <r>
      <t>Gain or (</t>
    </r>
    <r>
      <rPr>
        <b/>
        <sz val="10"/>
        <color rgb="FFFF0000"/>
        <rFont val="Arial"/>
        <family val="2"/>
      </rPr>
      <t>Loss</t>
    </r>
    <r>
      <rPr>
        <b/>
        <sz val="10"/>
        <rFont val="Arial"/>
        <family val="2"/>
      </rPr>
      <t>)</t>
    </r>
  </si>
  <si>
    <t>Gain or (Loss)</t>
  </si>
  <si>
    <t>State Ave =</t>
  </si>
  <si>
    <t>ORG</t>
  </si>
  <si>
    <t>UNIX</t>
  </si>
  <si>
    <t>AOS</t>
  </si>
  <si>
    <t>SAUs - UNIX Order</t>
  </si>
  <si>
    <t>Receiver</t>
  </si>
  <si>
    <t>(ED 279 Section 5A)</t>
  </si>
  <si>
    <t>Mil Rate</t>
  </si>
  <si>
    <t>(Col. 4 minus Col 5)</t>
  </si>
  <si>
    <t>Percentage</t>
  </si>
  <si>
    <t>Notes:</t>
  </si>
  <si>
    <t>Municipal School Units</t>
  </si>
  <si>
    <t>Acton</t>
  </si>
  <si>
    <t>Alexander</t>
  </si>
  <si>
    <t>Andover</t>
  </si>
  <si>
    <t>Appleton</t>
  </si>
  <si>
    <t>Athens</t>
  </si>
  <si>
    <t>Auburn</t>
  </si>
  <si>
    <t>Significant increase to SPED</t>
  </si>
  <si>
    <t>Augusta</t>
  </si>
  <si>
    <t>*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</si>
  <si>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</si>
  <si>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</si>
  <si>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</si>
  <si>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</si>
  <si>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</si>
  <si>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</si>
  <si>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</si>
  <si>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</si>
  <si>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</si>
  <si>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</si>
  <si>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</si>
  <si>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</t>
  </si>
  <si>
    <t>Bristol</t>
  </si>
  <si>
    <t>Brooklin</t>
  </si>
  <si>
    <t>Brooksville</t>
  </si>
  <si>
    <t>Brunswick</t>
  </si>
  <si>
    <t>11% drop Eco Dis % and a Significant increase to valuation, more ability to pay</t>
  </si>
  <si>
    <t>Burlington</t>
  </si>
  <si>
    <t>Byron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</si>
  <si>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</si>
  <si>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</si>
  <si>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</si>
  <si>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</si>
  <si>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</si>
  <si>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</si>
  <si>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</si>
  <si>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</si>
  <si>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</si>
  <si>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</si>
  <si>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</si>
  <si>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</si>
  <si>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</si>
  <si>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</si>
  <si>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</si>
  <si>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</si>
  <si>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</si>
  <si>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</si>
  <si>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</si>
  <si>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Drew Plt.</t>
  </si>
  <si>
    <t>Eagle Lake</t>
  </si>
  <si>
    <t>East Machias</t>
  </si>
  <si>
    <t>East Millinocket</t>
  </si>
  <si>
    <t>Easton</t>
  </si>
  <si>
    <t>Eastport</t>
  </si>
  <si>
    <t>Edgecomb</t>
  </si>
  <si>
    <t>Ellsworth</t>
  </si>
  <si>
    <t>Eustis</t>
  </si>
  <si>
    <t>Falmouth</t>
  </si>
  <si>
    <t>Significant increase to Debt Service</t>
  </si>
  <si>
    <t>Fayette</t>
  </si>
  <si>
    <t>Georgetown</t>
  </si>
  <si>
    <t>Gilead</t>
  </si>
  <si>
    <t>Glenburn</t>
  </si>
  <si>
    <t>Glenwood Plt.</t>
  </si>
  <si>
    <t>Gorham</t>
  </si>
  <si>
    <t>Grand Isle</t>
  </si>
  <si>
    <t>Grand Lake Str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</si>
  <si>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</si>
  <si>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</si>
  <si>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</si>
  <si>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</si>
  <si>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</si>
  <si>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</si>
  <si>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</si>
  <si>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</si>
  <si>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</si>
  <si>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</si>
  <si>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4% drop Eco Dis % and Significant decrease to debt service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</si>
  <si>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</si>
  <si>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</si>
  <si>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</si>
  <si>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</si>
  <si>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</si>
  <si>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</si>
  <si>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</si>
  <si>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</si>
  <si>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Limestone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</si>
  <si>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</si>
  <si>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</si>
  <si>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</si>
  <si>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</si>
  <si>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</si>
  <si>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</si>
  <si>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</si>
  <si>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</si>
  <si>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</si>
  <si>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</si>
  <si>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</si>
  <si>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</si>
  <si>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</si>
  <si>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</si>
  <si>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</si>
  <si>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Moro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</si>
  <si>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</si>
  <si>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</si>
  <si>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</si>
  <si>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</si>
  <si>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</si>
  <si>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</si>
  <si>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</si>
  <si>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</si>
  <si>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</si>
  <si>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</si>
  <si>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</si>
  <si>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</si>
  <si>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</si>
  <si>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</si>
  <si>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</si>
  <si>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</si>
  <si>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2% drop Eco Dis % and Significant increase to valuation, more ability to pay</t>
  </si>
  <si>
    <t>Long Island</t>
  </si>
  <si>
    <t>Princeton</t>
  </si>
  <si>
    <t>Reed Plt.</t>
  </si>
  <si>
    <t>Robbinston</t>
  </si>
  <si>
    <t>Roque Bluffs</t>
  </si>
  <si>
    <t>Saco</t>
  </si>
  <si>
    <t>Over $2.2 million increase in SPED</t>
  </si>
  <si>
    <t>Saint George</t>
  </si>
  <si>
    <t>Sanford</t>
  </si>
  <si>
    <t>Scarborough</t>
  </si>
  <si>
    <t>Sebago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</si>
  <si>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</si>
  <si>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</si>
  <si>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</si>
  <si>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</si>
  <si>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</si>
  <si>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</si>
  <si>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</si>
  <si>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</si>
  <si>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</si>
  <si>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</si>
  <si>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</si>
  <si>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</si>
  <si>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</si>
  <si>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</si>
  <si>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</si>
  <si>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</si>
  <si>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</si>
  <si>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</si>
  <si>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Decrease in SPED &amp; Students with Valuation Increase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</si>
  <si>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</si>
  <si>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</si>
  <si>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</si>
  <si>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</si>
  <si>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</si>
  <si>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</si>
  <si>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</si>
  <si>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</si>
  <si>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</si>
  <si>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Plt.</t>
  </si>
  <si>
    <t>Winthrop</t>
  </si>
  <si>
    <t>4% drop Eco Dis %</t>
  </si>
  <si>
    <t>Wiscasset</t>
  </si>
  <si>
    <t>24% Drop Eco Dis % and Decrease in SPED &amp; Students with Valuation Increase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</si>
  <si>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</si>
  <si>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</si>
  <si>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</si>
  <si>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</si>
  <si>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</si>
  <si>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</si>
  <si>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</si>
  <si>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</si>
  <si>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</si>
  <si>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School Administrative Districts - Reformulated Regional School Units</t>
  </si>
  <si>
    <t>RSU 79/MSAD 01</t>
  </si>
  <si>
    <t>RSU 03/MSAD 03</t>
  </si>
  <si>
    <t>6% drop Eco Dis % and Decrease in SPED &amp; Students with Valuation Increase</t>
  </si>
  <si>
    <t>RSU 80/MSAD 04</t>
  </si>
  <si>
    <t>RSU 06/MSAD 06</t>
  </si>
  <si>
    <t>Decrease to Debt Service with Valuation Increase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</si>
  <si>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</si>
  <si>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</si>
  <si>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</si>
  <si>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</si>
  <si>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</si>
  <si>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</si>
  <si>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</si>
  <si>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</si>
  <si>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3% drop Eco Dis % and Significant increase to valuation, more ability to pay</t>
  </si>
  <si>
    <t>RSU 17/MSAD 17</t>
  </si>
  <si>
    <t>Decrease in Students with Valuation Increase</t>
  </si>
  <si>
    <t>RSU 85/MSAD 19</t>
  </si>
  <si>
    <t>RSU 86/MSAD 20</t>
  </si>
  <si>
    <t>RSU 87/MSAD 23</t>
  </si>
  <si>
    <t>4% drop Eco Dis % and Decrease in SPED &amp; Students with Valuation Increase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</si>
  <si>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</si>
  <si>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</si>
  <si>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</si>
  <si>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</si>
  <si>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</si>
  <si>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</si>
  <si>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</si>
  <si>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</si>
  <si>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</si>
  <si>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</si>
  <si>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</si>
  <si>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</si>
  <si>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</si>
  <si>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</si>
  <si>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</si>
  <si>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</si>
  <si>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</si>
  <si>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3% drop Eco Dis % and Decrease in SPED &amp; Students with Valuation Increase</t>
  </si>
  <si>
    <t>RSU 51/MSAD 51</t>
  </si>
  <si>
    <t>Increase to SPED, no change in Students</t>
  </si>
  <si>
    <t>RSU 52/MSAD 52</t>
  </si>
  <si>
    <t>9.43% Drop Eco Dis % and Decrease in Students with Valuation Increase</t>
  </si>
  <si>
    <t>RSU 53/MSAD 53</t>
  </si>
  <si>
    <t>RSU 54/MSAD 54</t>
  </si>
  <si>
    <t>RSU 55/MSAD 55</t>
  </si>
  <si>
    <t>RSU 57/MSAD 57</t>
  </si>
  <si>
    <t>2% drop Eco Dis % and Decrease in Students with Valuation Increase</t>
  </si>
  <si>
    <t>RSU 58/MSAD 58</t>
  </si>
  <si>
    <t>RSU 59/MSAD 59</t>
  </si>
  <si>
    <t>RSU 60/MSAD 60</t>
  </si>
  <si>
    <t>RSU 61/MSAD 61</t>
  </si>
  <si>
    <t>RSU 63/MSAD 63</t>
  </si>
  <si>
    <t>RSU 64/MSAD 64</t>
  </si>
  <si>
    <t>Significant increase to Debt Service &amp; SPED</t>
  </si>
  <si>
    <t>RSU 65/MSAD 65</t>
  </si>
  <si>
    <t>RSU 68/MSAD 68</t>
  </si>
  <si>
    <t>12% drop Eco Dis % and Decrease in SPED &amp; Students with Valuation Increase</t>
  </si>
  <si>
    <t>RSU 70/MSAD 70</t>
  </si>
  <si>
    <t>RSU 72/MSAD 72</t>
  </si>
  <si>
    <t>RSU 74/MSAD 74</t>
  </si>
  <si>
    <t>RSU 75/MSAD 75</t>
  </si>
  <si>
    <t>MSAD 76</t>
  </si>
  <si>
    <t>Maine Indian Education</t>
  </si>
  <si>
    <t>Indian Island</t>
  </si>
  <si>
    <t>Indian Township</t>
  </si>
  <si>
    <t>Pleasant Point</t>
  </si>
  <si>
    <t>Regional School Units</t>
  </si>
  <si>
    <t>RSU 01 - LKRSU</t>
  </si>
  <si>
    <t>RSU 02</t>
  </si>
  <si>
    <t>RSU 04</t>
  </si>
  <si>
    <t>RSU 05</t>
  </si>
  <si>
    <t>2% drop Eco Dis % and Decrease in SPED &amp; Students with Valuation Increase</t>
  </si>
  <si>
    <t>RSU 09</t>
  </si>
  <si>
    <t>Increase to Debt Service</t>
  </si>
  <si>
    <t>RSU 10</t>
  </si>
  <si>
    <t>RSU 12</t>
  </si>
  <si>
    <t>5% drop Eco Dis % and Decrease in SPED &amp; Debt Service</t>
  </si>
  <si>
    <t>RSU 13</t>
  </si>
  <si>
    <t>Increase to SPED</t>
  </si>
  <si>
    <t>RSU 14</t>
  </si>
  <si>
    <t>RSU 16</t>
  </si>
  <si>
    <t>5% drop Eco Dis % and Decrease in SPED &amp; Students with Valuation Increase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</si>
  <si>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</si>
  <si>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</si>
  <si>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</si>
  <si>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</si>
  <si>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</si>
  <si>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</si>
  <si>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</si>
  <si>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</si>
  <si>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</si>
  <si>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</si>
  <si>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</si>
  <si>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</si>
  <si>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</si>
  <si>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6% drop Eco Dis % and Decrease Students with Valuation Increase</t>
  </si>
  <si>
    <t>RSU 56</t>
  </si>
  <si>
    <t>RSU 67</t>
  </si>
  <si>
    <t>RSU 71</t>
  </si>
  <si>
    <t>RSU 73</t>
  </si>
  <si>
    <t>RSU 78</t>
  </si>
  <si>
    <t>RSU 89</t>
  </si>
  <si>
    <t>Community School Districts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</si>
  <si>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</si>
  <si>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</si>
  <si>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</si>
  <si>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</si>
  <si>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</si>
  <si>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</si>
  <si>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</si>
  <si>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</si>
  <si>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</si>
  <si>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Public Charter/Magnet Schools</t>
  </si>
  <si>
    <t>Acadia Academy</t>
  </si>
  <si>
    <t>Baxter Academy for Technology and Sciences</t>
  </si>
  <si>
    <t>Cornville Regional Charter School</t>
  </si>
  <si>
    <t>Ecology Learning Center</t>
  </si>
  <si>
    <t>Fiddlehead School of Arts and Sciences</t>
  </si>
  <si>
    <t>Harpswell Coastal Academy</t>
  </si>
  <si>
    <t>Maine Academy of Natural Sciences</t>
  </si>
  <si>
    <t>Maine Connections Academy</t>
  </si>
  <si>
    <t>Maine Virtual Academy</t>
  </si>
  <si>
    <t>Maine Arts Academy (formerly Snow Pond)</t>
  </si>
  <si>
    <t>Maine Ocean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</si>
</sst>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00"/>
    <numFmt numFmtId="165" formatCode="#,##0.0"/>
    <numFmt numFmtId="166" formatCode="0.00%;[Red]\-0.00%"/>
  </numFmts>
  <fonts count="18" x14ac:knownFonts="1">
    <font>
      <sz val="10"/>
      <name val="Arial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rgb="FFFFFF0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10"/>
      <color rgb="FFFFFF00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" fillId="0" borderId="0"/>
  </cellStyleXfs>
  <cellXfs count="132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3" borderId="0" xfId="0" applyFont="1" applyFill="1"/>
    <xf numFmtId="0" fontId="1" fillId="3" borderId="0" xfId="0" applyFont="1" applyFill="1" applyAlignment="1">
      <alignment wrapText="1"/>
    </xf>
    <xf numFmtId="0" fontId="0" fillId="3" borderId="0" xfId="0" applyFill="1"/>
    <xf numFmtId="0" fontId="1" fillId="4" borderId="0" xfId="0" applyFont="1" applyFill="1"/>
    <xf numFmtId="0" fontId="4" fillId="4" borderId="0" xfId="0" applyFont="1" applyFill="1"/>
    <xf numFmtId="0" fontId="1" fillId="4" borderId="0" xfId="0" applyFont="1" applyFill="1" applyAlignment="1">
      <alignment horizontal="center"/>
    </xf>
    <xf numFmtId="0" fontId="5" fillId="5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3" borderId="0" xfId="0" applyFont="1" applyFill="1" applyAlignment="1">
      <alignment wrapText="1"/>
    </xf>
    <xf numFmtId="0" fontId="2" fillId="4" borderId="0" xfId="0" applyFont="1" applyFill="1"/>
    <xf numFmtId="0" fontId="1" fillId="0" borderId="0" xfId="0" applyFont="1" applyAlignment="1">
      <alignment horizontal="left"/>
    </xf>
    <xf numFmtId="0" fontId="7" fillId="0" borderId="0" xfId="0" applyFont="1"/>
    <xf numFmtId="37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7" fillId="6" borderId="0" xfId="0" applyFont="1" applyFill="1" applyAlignment="1">
      <alignment horizontal="right"/>
    </xf>
    <xf numFmtId="2" fontId="7" fillId="6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6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9" fontId="7" fillId="6" borderId="0" xfId="2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1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10" fillId="0" borderId="0" xfId="0" applyFont="1"/>
    <xf numFmtId="0" fontId="6" fillId="0" borderId="0" xfId="0" applyFont="1"/>
    <xf numFmtId="0" fontId="4" fillId="4" borderId="0" xfId="0" applyFont="1" applyFill="1" applyAlignment="1">
      <alignment horizontal="center"/>
    </xf>
    <xf numFmtId="164" fontId="11" fillId="7" borderId="0" xfId="0" applyNumberFormat="1" applyFont="1" applyFill="1" applyAlignment="1">
      <alignment horizontal="left"/>
    </xf>
    <xf numFmtId="164" fontId="4" fillId="7" borderId="0" xfId="0" applyNumberFormat="1" applyFont="1" applyFill="1" applyAlignment="1">
      <alignment horizontal="left"/>
    </xf>
    <xf numFmtId="164" fontId="4" fillId="7" borderId="0" xfId="0" applyNumberFormat="1" applyFont="1" applyFill="1" applyAlignment="1">
      <alignment horizontal="center"/>
    </xf>
    <xf numFmtId="0" fontId="10" fillId="7" borderId="0" xfId="0" applyFont="1" applyFill="1"/>
    <xf numFmtId="0" fontId="4" fillId="0" borderId="0" xfId="0" applyFont="1" applyAlignment="1">
      <alignment horizontal="center"/>
    </xf>
    <xf numFmtId="0" fontId="11" fillId="8" borderId="0" xfId="0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8" borderId="1" xfId="0" applyFont="1" applyFill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/>
    <xf numFmtId="0" fontId="4" fillId="4" borderId="1" xfId="0" applyFont="1" applyFill="1" applyBorder="1" applyAlignment="1">
      <alignment horizontal="center"/>
    </xf>
    <xf numFmtId="9" fontId="13" fillId="0" borderId="1" xfId="0" applyNumberFormat="1" applyFont="1" applyBorder="1" applyAlignment="1">
      <alignment horizontal="center"/>
    </xf>
    <xf numFmtId="0" fontId="9" fillId="5" borderId="1" xfId="0" applyFont="1" applyFill="1" applyBorder="1" applyAlignment="1">
      <alignment wrapText="1"/>
    </xf>
    <xf numFmtId="0" fontId="7" fillId="9" borderId="2" xfId="0" applyFont="1" applyFill="1" applyBorder="1" applyAlignment="1">
      <alignment horizontal="left"/>
    </xf>
    <xf numFmtId="0" fontId="7" fillId="9" borderId="3" xfId="0" applyFont="1" applyFill="1" applyBorder="1" applyAlignment="1">
      <alignment horizontal="left"/>
    </xf>
    <xf numFmtId="0" fontId="7" fillId="9" borderId="3" xfId="0" applyFont="1" applyFill="1" applyBorder="1"/>
    <xf numFmtId="0" fontId="14" fillId="9" borderId="3" xfId="0" applyFont="1" applyFill="1" applyBorder="1" applyAlignment="1">
      <alignment horizontal="center"/>
    </xf>
    <xf numFmtId="0" fontId="15" fillId="9" borderId="3" xfId="0" applyFont="1" applyFill="1" applyBorder="1"/>
    <xf numFmtId="0" fontId="7" fillId="9" borderId="3" xfId="0" applyFont="1" applyFill="1" applyBorder="1" applyAlignment="1">
      <alignment horizontal="center"/>
    </xf>
    <xf numFmtId="37" fontId="14" fillId="9" borderId="3" xfId="0" applyNumberFormat="1" applyFont="1" applyFill="1" applyBorder="1" applyAlignment="1">
      <alignment horizontal="center"/>
    </xf>
    <xf numFmtId="3" fontId="7" fillId="9" borderId="3" xfId="1" applyNumberFormat="1" applyFont="1" applyFill="1" applyBorder="1" applyAlignment="1">
      <alignment horizontal="center"/>
    </xf>
    <xf numFmtId="165" fontId="7" fillId="9" borderId="3" xfId="0" applyNumberFormat="1" applyFont="1" applyFill="1" applyBorder="1" applyAlignment="1">
      <alignment horizontal="center"/>
    </xf>
    <xf numFmtId="0" fontId="16" fillId="9" borderId="3" xfId="0" applyFont="1" applyFill="1" applyBorder="1" applyAlignment="1">
      <alignment wrapText="1"/>
    </xf>
    <xf numFmtId="164" fontId="10" fillId="0" borderId="0" xfId="3" applyNumberFormat="1" applyFont="1" applyAlignment="1">
      <alignment horizontal="center"/>
    </xf>
    <xf numFmtId="0" fontId="10" fillId="0" borderId="0" xfId="3" applyFont="1"/>
    <xf numFmtId="0" fontId="10" fillId="8" borderId="0" xfId="3" applyFont="1" applyFill="1" applyAlignment="1">
      <alignment horizontal="center"/>
    </xf>
    <xf numFmtId="7" fontId="10" fillId="0" borderId="0" xfId="0" applyNumberFormat="1" applyFont="1"/>
    <xf numFmtId="7" fontId="0" fillId="0" borderId="0" xfId="0" applyNumberFormat="1"/>
    <xf numFmtId="2" fontId="0" fillId="0" borderId="0" xfId="0" applyNumberFormat="1"/>
    <xf numFmtId="8" fontId="0" fillId="0" borderId="0" xfId="0" applyNumberFormat="1"/>
    <xf numFmtId="166" fontId="0" fillId="0" borderId="0" xfId="2" applyNumberFormat="1" applyFont="1" applyFill="1"/>
    <xf numFmtId="9" fontId="0" fillId="0" borderId="0" xfId="0" applyNumberFormat="1"/>
    <xf numFmtId="0" fontId="10" fillId="0" borderId="0" xfId="3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left"/>
    </xf>
    <xf numFmtId="164" fontId="7" fillId="4" borderId="4" xfId="0" applyNumberFormat="1" applyFont="1" applyFill="1" applyBorder="1" applyAlignment="1">
      <alignment horizontal="left"/>
    </xf>
    <xf numFmtId="164" fontId="7" fillId="4" borderId="5" xfId="0" applyNumberFormat="1" applyFont="1" applyFill="1" applyBorder="1" applyAlignment="1">
      <alignment horizontal="left"/>
    </xf>
    <xf numFmtId="0" fontId="10" fillId="4" borderId="5" xfId="0" applyFont="1" applyFill="1" applyBorder="1"/>
    <xf numFmtId="7" fontId="0" fillId="4" borderId="5" xfId="0" applyNumberFormat="1" applyFill="1" applyBorder="1"/>
    <xf numFmtId="2" fontId="0" fillId="4" borderId="5" xfId="0" applyNumberFormat="1" applyFill="1" applyBorder="1"/>
    <xf numFmtId="0" fontId="3" fillId="4" borderId="5" xfId="0" applyFont="1" applyFill="1" applyBorder="1"/>
    <xf numFmtId="0" fontId="0" fillId="4" borderId="5" xfId="0" applyFill="1" applyBorder="1"/>
    <xf numFmtId="8" fontId="0" fillId="4" borderId="5" xfId="0" applyNumberFormat="1" applyFill="1" applyBorder="1"/>
    <xf numFmtId="0" fontId="4" fillId="4" borderId="5" xfId="0" applyFont="1" applyFill="1" applyBorder="1"/>
    <xf numFmtId="9" fontId="0" fillId="4" borderId="5" xfId="0" applyNumberFormat="1" applyFill="1" applyBorder="1"/>
    <xf numFmtId="0" fontId="5" fillId="4" borderId="5" xfId="0" applyFont="1" applyFill="1" applyBorder="1" applyAlignment="1">
      <alignment wrapText="1"/>
    </xf>
    <xf numFmtId="8" fontId="10" fillId="0" borderId="0" xfId="0" applyNumberFormat="1" applyFont="1"/>
    <xf numFmtId="0" fontId="7" fillId="9" borderId="4" xfId="0" applyFont="1" applyFill="1" applyBorder="1"/>
    <xf numFmtId="164" fontId="7" fillId="9" borderId="5" xfId="0" applyNumberFormat="1" applyFont="1" applyFill="1" applyBorder="1" applyAlignment="1">
      <alignment horizontal="left"/>
    </xf>
    <xf numFmtId="0" fontId="7" fillId="9" borderId="5" xfId="0" applyFont="1" applyFill="1" applyBorder="1"/>
    <xf numFmtId="0" fontId="14" fillId="9" borderId="5" xfId="0" applyFont="1" applyFill="1" applyBorder="1" applyAlignment="1">
      <alignment horizontal="center"/>
    </xf>
    <xf numFmtId="0" fontId="15" fillId="9" borderId="5" xfId="0" applyFont="1" applyFill="1" applyBorder="1"/>
    <xf numFmtId="0" fontId="7" fillId="9" borderId="5" xfId="0" applyFont="1" applyFill="1" applyBorder="1" applyAlignment="1">
      <alignment horizontal="center"/>
    </xf>
    <xf numFmtId="37" fontId="14" fillId="9" borderId="5" xfId="0" applyNumberFormat="1" applyFont="1" applyFill="1" applyBorder="1" applyAlignment="1">
      <alignment horizontal="center"/>
    </xf>
    <xf numFmtId="3" fontId="7" fillId="9" borderId="5" xfId="1" applyNumberFormat="1" applyFont="1" applyFill="1" applyBorder="1" applyAlignment="1">
      <alignment horizontal="center"/>
    </xf>
    <xf numFmtId="165" fontId="7" fillId="9" borderId="5" xfId="0" applyNumberFormat="1" applyFont="1" applyFill="1" applyBorder="1" applyAlignment="1">
      <alignment horizontal="center"/>
    </xf>
    <xf numFmtId="0" fontId="16" fillId="9" borderId="5" xfId="0" applyFont="1" applyFill="1" applyBorder="1" applyAlignment="1">
      <alignment wrapText="1"/>
    </xf>
    <xf numFmtId="0" fontId="10" fillId="5" borderId="4" xfId="0" applyFont="1" applyFill="1" applyBorder="1"/>
    <xf numFmtId="164" fontId="7" fillId="5" borderId="5" xfId="0" applyNumberFormat="1" applyFont="1" applyFill="1" applyBorder="1" applyAlignment="1">
      <alignment horizontal="left"/>
    </xf>
    <xf numFmtId="0" fontId="10" fillId="5" borderId="5" xfId="0" applyFont="1" applyFill="1" applyBorder="1"/>
    <xf numFmtId="7" fontId="0" fillId="5" borderId="5" xfId="0" applyNumberFormat="1" applyFill="1" applyBorder="1"/>
    <xf numFmtId="2" fontId="0" fillId="5" borderId="5" xfId="0" applyNumberFormat="1" applyFill="1" applyBorder="1"/>
    <xf numFmtId="0" fontId="3" fillId="5" borderId="5" xfId="0" applyFont="1" applyFill="1" applyBorder="1"/>
    <xf numFmtId="0" fontId="0" fillId="5" borderId="5" xfId="0" applyFill="1" applyBorder="1"/>
    <xf numFmtId="8" fontId="0" fillId="5" borderId="5" xfId="0" applyNumberFormat="1" applyFill="1" applyBorder="1"/>
    <xf numFmtId="0" fontId="4" fillId="5" borderId="5" xfId="0" applyFont="1" applyFill="1" applyBorder="1"/>
    <xf numFmtId="9" fontId="0" fillId="5" borderId="5" xfId="0" applyNumberFormat="1" applyFill="1" applyBorder="1"/>
    <xf numFmtId="0" fontId="5" fillId="5" borderId="5" xfId="0" applyFont="1" applyFill="1" applyBorder="1" applyAlignment="1">
      <alignment wrapText="1"/>
    </xf>
    <xf numFmtId="164" fontId="10" fillId="8" borderId="0" xfId="0" applyNumberFormat="1" applyFont="1" applyFill="1" applyAlignment="1">
      <alignment horizontal="center"/>
    </xf>
    <xf numFmtId="0" fontId="10" fillId="10" borderId="4" xfId="0" applyFont="1" applyFill="1" applyBorder="1"/>
    <xf numFmtId="164" fontId="7" fillId="10" borderId="5" xfId="0" applyNumberFormat="1" applyFont="1" applyFill="1" applyBorder="1" applyAlignment="1">
      <alignment horizontal="left"/>
    </xf>
    <xf numFmtId="0" fontId="10" fillId="10" borderId="5" xfId="0" applyFont="1" applyFill="1" applyBorder="1"/>
    <xf numFmtId="7" fontId="0" fillId="10" borderId="5" xfId="0" applyNumberFormat="1" applyFill="1" applyBorder="1"/>
    <xf numFmtId="2" fontId="0" fillId="10" borderId="5" xfId="0" applyNumberFormat="1" applyFill="1" applyBorder="1"/>
    <xf numFmtId="8" fontId="0" fillId="10" borderId="5" xfId="0" applyNumberFormat="1" applyFill="1" applyBorder="1"/>
    <xf numFmtId="0" fontId="4" fillId="10" borderId="5" xfId="0" applyFont="1" applyFill="1" applyBorder="1"/>
    <xf numFmtId="9" fontId="0" fillId="10" borderId="5" xfId="0" applyNumberFormat="1" applyFill="1" applyBorder="1"/>
    <xf numFmtId="0" fontId="5" fillId="10" borderId="5" xfId="0" applyFont="1" applyFill="1" applyBorder="1" applyAlignment="1">
      <alignment wrapText="1"/>
    </xf>
    <xf numFmtId="0" fontId="10" fillId="11" borderId="4" xfId="0" applyFont="1" applyFill="1" applyBorder="1"/>
    <xf numFmtId="164" fontId="7" fillId="11" borderId="5" xfId="0" applyNumberFormat="1" applyFont="1" applyFill="1" applyBorder="1" applyAlignment="1">
      <alignment horizontal="left"/>
    </xf>
    <xf numFmtId="0" fontId="10" fillId="11" borderId="5" xfId="0" applyFont="1" applyFill="1" applyBorder="1"/>
    <xf numFmtId="7" fontId="0" fillId="11" borderId="5" xfId="0" applyNumberFormat="1" applyFill="1" applyBorder="1"/>
    <xf numFmtId="2" fontId="0" fillId="11" borderId="5" xfId="0" applyNumberFormat="1" applyFill="1" applyBorder="1"/>
    <xf numFmtId="0" fontId="3" fillId="11" borderId="5" xfId="0" applyFont="1" applyFill="1" applyBorder="1"/>
    <xf numFmtId="0" fontId="0" fillId="11" borderId="5" xfId="0" applyFill="1" applyBorder="1"/>
    <xf numFmtId="8" fontId="0" fillId="11" borderId="5" xfId="0" applyNumberFormat="1" applyFill="1" applyBorder="1"/>
    <xf numFmtId="0" fontId="4" fillId="11" borderId="5" xfId="0" applyFont="1" applyFill="1" applyBorder="1"/>
    <xf numFmtId="9" fontId="0" fillId="11" borderId="5" xfId="0" applyNumberFormat="1" applyFill="1" applyBorder="1"/>
    <xf numFmtId="0" fontId="5" fillId="11" borderId="5" xfId="0" applyFont="1" applyFill="1" applyBorder="1" applyAlignment="1">
      <alignment wrapText="1"/>
    </xf>
    <xf numFmtId="43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</cellXfs>
  <cellStyles count="4">
    <cellStyle name="Comma" xfId="1" builtinId="3"/>
    <cellStyle name="Normal" xfId="0" builtinId="0"/>
    <cellStyle name="Normal 6" xfId="3" xr:uid="{D165F6CE-D623-4B2D-BF2F-2F864CC049C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/ED281/FY22/_FY22_GPA_Preliminary_02Jul2021_EnactedPL2021Ch39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REFORMS"/>
      <sheetName val="Parameters New Units"/>
      <sheetName val="Corrections"/>
      <sheetName val="Pending Corrections"/>
      <sheetName val="AdvImpAdj"/>
      <sheetName val="DS Adj Mill Rate"/>
      <sheetName val="Statewide Adjustments"/>
      <sheetName val="Revised GPA"/>
      <sheetName val="Part C"/>
      <sheetName val="Part C Summary"/>
      <sheetName val="By C &amp; O"/>
      <sheetName val="Conforming Districts"/>
      <sheetName val="Pupils detail New Units"/>
      <sheetName val="Pupils by New SAUs"/>
      <sheetName val="Declining Enroll"/>
      <sheetName val="Home School Adj"/>
      <sheetName val="Vals by Town New Units"/>
      <sheetName val="Vals by New SAUs"/>
      <sheetName val="Vals and Pupils New Units"/>
      <sheetName val="Vals and Pupils Web"/>
      <sheetName val="Val Pupils by Twn web"/>
      <sheetName val="Val Impact"/>
      <sheetName val="Sheet1"/>
      <sheetName val="Oper Costs New Units"/>
      <sheetName val="PreSchool Oper"/>
      <sheetName val="New SAD and CSD Detail"/>
      <sheetName val="IsolSmSch Non K8"/>
      <sheetName val="IsolSmSch K8"/>
      <sheetName val="IsolSmSchSec"/>
      <sheetName val="Othr Subs New Units"/>
      <sheetName val="Debt Service keep"/>
      <sheetName val="Debt Serv New Units"/>
      <sheetName val="DebtServ New RSU Split"/>
      <sheetName val="Debt Serv Adj all SAUs"/>
      <sheetName val="New RSU and AOS Detail"/>
      <sheetName val="Teacher Retirement"/>
      <sheetName val="Charter Magnet Schools"/>
      <sheetName val="SAU Totals New Units"/>
      <sheetName val="Comparisons"/>
      <sheetName val="SAU Totals w Towns New Units"/>
      <sheetName val="Warrant Article Sec F"/>
      <sheetName val="ESCs"/>
      <sheetName val="LD 598 Disadv adj"/>
      <sheetName val="Min SAUs"/>
      <sheetName val="Min SAUs Only Data"/>
      <sheetName val="Conforming IC Systems"/>
      <sheetName val="one twelve DS"/>
      <sheetName val="Minimum Spec Ed New Units"/>
      <sheetName val="Minimum subsidy New Units"/>
      <sheetName val="MinSpecEd RSUsAOSs New Units"/>
      <sheetName val="Upload RSU MinSped"/>
      <sheetName val="Federal State Fiscal Support"/>
      <sheetName val="Misc. Adjustments New Units"/>
      <sheetName val="MaineCareSeed Adj SPPS"/>
      <sheetName val="MeCareSeed Adj Public"/>
      <sheetName val="Web Posting"/>
      <sheetName val="Web Posting Internal"/>
      <sheetName val="Web Posting External"/>
      <sheetName val="OLD--&gt;"/>
      <sheetName val="Sort by State Subsidy Amount"/>
      <sheetName val="Web Posting NEW"/>
      <sheetName val="OLD Web Posting"/>
      <sheetName val="LD1422"/>
      <sheetName val="SW Sal 38"/>
      <sheetName val="Charter Sch Template data"/>
      <sheetName val="ED 850 01 New Units"/>
      <sheetName val="FY14 vs FY13"/>
      <sheetName val="Correction Comparison"/>
      <sheetName val="Enacted vs Proposed"/>
      <sheetName val="Enacted vs Proposed 2"/>
      <sheetName val="Web Posting 2"/>
      <sheetName val="Commissioner's Request"/>
      <sheetName val="Governor's Request"/>
      <sheetName val="Cmp to 28pt1m less"/>
      <sheetName val="Less 28pt1 less 14pt5"/>
      <sheetName val="Governor's Request 2"/>
      <sheetName val="Educ Comm Rqst"/>
      <sheetName val="Jim Rqst 1"/>
      <sheetName val="New FY14vsFY14"/>
      <sheetName val="FY14vsFY14"/>
      <sheetName val="New FY14vsFY14 V2"/>
      <sheetName val="Simplified List"/>
      <sheetName val="Sheet2"/>
      <sheetName val="Comparison"/>
      <sheetName val="Rqst Subsidy Per Pupil"/>
      <sheetName val="Proposed Min Disadv"/>
      <sheetName val="Oper Comparison"/>
      <sheetName val="Other Sub Comparison"/>
      <sheetName val="DS Comparison"/>
      <sheetName val="Summary Comparison"/>
      <sheetName val="Penalties State Totals"/>
      <sheetName val="Penalties by Unit"/>
      <sheetName val="NonConform Unit Penalties"/>
      <sheetName val="No Penalties"/>
      <sheetName val="Penalty Amount"/>
      <sheetName val="Cmp to Unix"/>
    </sheetNames>
    <sheetDataSet>
      <sheetData sheetId="0"/>
      <sheetData sheetId="1">
        <row r="4">
          <cell r="B4" t="str">
            <v>2021-22</v>
          </cell>
        </row>
        <row r="6">
          <cell r="B6">
            <v>7.26</v>
          </cell>
        </row>
        <row r="34">
          <cell r="B34">
            <v>0.05</v>
          </cell>
        </row>
        <row r="36">
          <cell r="B36">
            <v>0.5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R5">
            <v>0.06</v>
          </cell>
          <cell r="S5">
            <v>-0.06</v>
          </cell>
        </row>
        <row r="6">
          <cell r="R6">
            <v>0.01</v>
          </cell>
          <cell r="S6">
            <v>-0.01</v>
          </cell>
        </row>
        <row r="7">
          <cell r="R7">
            <v>0.02</v>
          </cell>
          <cell r="S7">
            <v>0.08</v>
          </cell>
        </row>
        <row r="8">
          <cell r="R8">
            <v>0.04</v>
          </cell>
          <cell r="S8">
            <v>-0.09</v>
          </cell>
        </row>
        <row r="9">
          <cell r="R9">
            <v>0.09</v>
          </cell>
          <cell r="S9">
            <v>-7.0000000000000007E-2</v>
          </cell>
        </row>
        <row r="10">
          <cell r="R10">
            <v>0.02</v>
          </cell>
          <cell r="S10">
            <v>-0.04</v>
          </cell>
        </row>
        <row r="11">
          <cell r="R11">
            <v>0.03</v>
          </cell>
          <cell r="S11">
            <v>-0.02</v>
          </cell>
        </row>
        <row r="12">
          <cell r="R12">
            <v>0.15</v>
          </cell>
          <cell r="S12">
            <v>-0.05</v>
          </cell>
        </row>
        <row r="13">
          <cell r="R13">
            <v>0.01</v>
          </cell>
          <cell r="S13">
            <v>-0.03</v>
          </cell>
        </row>
        <row r="14">
          <cell r="R14">
            <v>0.04</v>
          </cell>
          <cell r="S14">
            <v>-0.01</v>
          </cell>
        </row>
        <row r="15">
          <cell r="R15">
            <v>0.01</v>
          </cell>
          <cell r="S15">
            <v>-0.19</v>
          </cell>
        </row>
        <row r="16">
          <cell r="R16">
            <v>0.03</v>
          </cell>
          <cell r="S16">
            <v>0.27</v>
          </cell>
        </row>
        <row r="17">
          <cell r="R17">
            <v>0.05</v>
          </cell>
          <cell r="S17">
            <v>-0.03</v>
          </cell>
        </row>
        <row r="18">
          <cell r="R18">
            <v>0.05</v>
          </cell>
          <cell r="S18">
            <v>-0.03</v>
          </cell>
        </row>
        <row r="19">
          <cell r="R19">
            <v>0.05</v>
          </cell>
          <cell r="S19">
            <v>0</v>
          </cell>
        </row>
        <row r="20">
          <cell r="R20">
            <v>7.0000000000000007E-2</v>
          </cell>
          <cell r="S20">
            <v>0.03</v>
          </cell>
        </row>
        <row r="21">
          <cell r="R21">
            <v>0.02</v>
          </cell>
          <cell r="S21">
            <v>-0.03</v>
          </cell>
        </row>
        <row r="22">
          <cell r="R22">
            <v>0.02</v>
          </cell>
          <cell r="S22">
            <v>-7.0000000000000007E-2</v>
          </cell>
        </row>
        <row r="23">
          <cell r="R23">
            <v>0.03</v>
          </cell>
          <cell r="S23">
            <v>-0.15</v>
          </cell>
        </row>
        <row r="24">
          <cell r="R24">
            <v>0.03</v>
          </cell>
          <cell r="S24">
            <v>-0.05</v>
          </cell>
        </row>
        <row r="25">
          <cell r="R25">
            <v>0.02</v>
          </cell>
          <cell r="S25">
            <v>0.04</v>
          </cell>
        </row>
        <row r="26">
          <cell r="R26">
            <v>-0.02</v>
          </cell>
          <cell r="S26">
            <v>0.05</v>
          </cell>
        </row>
        <row r="27">
          <cell r="R27">
            <v>0.05</v>
          </cell>
          <cell r="S27">
            <v>0.01</v>
          </cell>
        </row>
        <row r="28">
          <cell r="R28">
            <v>0.02</v>
          </cell>
          <cell r="S28">
            <v>7.0000000000000007E-2</v>
          </cell>
        </row>
        <row r="29">
          <cell r="R29">
            <v>0.02</v>
          </cell>
          <cell r="S29">
            <v>-0.22</v>
          </cell>
        </row>
        <row r="30">
          <cell r="R30">
            <v>-0.01</v>
          </cell>
          <cell r="S30">
            <v>0.01</v>
          </cell>
        </row>
        <row r="31">
          <cell r="R31">
            <v>0.06</v>
          </cell>
          <cell r="S31">
            <v>-0.02</v>
          </cell>
        </row>
        <row r="32">
          <cell r="R32">
            <v>0.02</v>
          </cell>
          <cell r="S32">
            <v>-0.14000000000000001</v>
          </cell>
        </row>
        <row r="33">
          <cell r="R33">
            <v>0.01</v>
          </cell>
          <cell r="S33">
            <v>0</v>
          </cell>
        </row>
        <row r="34">
          <cell r="R34">
            <v>0.04</v>
          </cell>
          <cell r="S34">
            <v>0.02</v>
          </cell>
        </row>
        <row r="35">
          <cell r="R35">
            <v>0</v>
          </cell>
          <cell r="S35">
            <v>0</v>
          </cell>
        </row>
        <row r="36">
          <cell r="R36">
            <v>0.02</v>
          </cell>
          <cell r="S36">
            <v>0.02</v>
          </cell>
        </row>
        <row r="37">
          <cell r="R37">
            <v>0.02</v>
          </cell>
          <cell r="S37">
            <v>-0.12</v>
          </cell>
        </row>
        <row r="38">
          <cell r="R38">
            <v>0.02</v>
          </cell>
          <cell r="S38">
            <v>0.08</v>
          </cell>
        </row>
        <row r="39">
          <cell r="R39">
            <v>0.04</v>
          </cell>
          <cell r="S39">
            <v>-0.2</v>
          </cell>
        </row>
        <row r="40">
          <cell r="R40">
            <v>0</v>
          </cell>
          <cell r="S40">
            <v>0</v>
          </cell>
        </row>
        <row r="41">
          <cell r="R41">
            <v>0.02</v>
          </cell>
          <cell r="S41">
            <v>0.25</v>
          </cell>
        </row>
        <row r="42">
          <cell r="R42">
            <v>-0.03</v>
          </cell>
          <cell r="S42">
            <v>-0.11</v>
          </cell>
        </row>
        <row r="43">
          <cell r="R43">
            <v>0.02</v>
          </cell>
          <cell r="S43">
            <v>0.01</v>
          </cell>
        </row>
        <row r="44">
          <cell r="R44">
            <v>0.05</v>
          </cell>
          <cell r="S44">
            <v>0</v>
          </cell>
        </row>
        <row r="45">
          <cell r="R45">
            <v>-0.01</v>
          </cell>
          <cell r="S45">
            <v>-0.22</v>
          </cell>
        </row>
        <row r="46">
          <cell r="R46">
            <v>0.05</v>
          </cell>
          <cell r="S46">
            <v>-0.05</v>
          </cell>
        </row>
        <row r="47">
          <cell r="R47">
            <v>0.05</v>
          </cell>
          <cell r="S47">
            <v>0.23</v>
          </cell>
        </row>
        <row r="48">
          <cell r="R48">
            <v>-0.03</v>
          </cell>
          <cell r="S48">
            <v>0.11</v>
          </cell>
        </row>
        <row r="49">
          <cell r="R49">
            <v>-0.01</v>
          </cell>
          <cell r="S49">
            <v>0.43</v>
          </cell>
        </row>
        <row r="50">
          <cell r="R50">
            <v>0</v>
          </cell>
          <cell r="S50">
            <v>-0.1</v>
          </cell>
        </row>
        <row r="51">
          <cell r="R51">
            <v>0.03</v>
          </cell>
          <cell r="S51">
            <v>-0.11</v>
          </cell>
        </row>
        <row r="52">
          <cell r="R52">
            <v>0.05</v>
          </cell>
          <cell r="S52">
            <v>-0.01</v>
          </cell>
        </row>
        <row r="53">
          <cell r="R53">
            <v>0.02</v>
          </cell>
          <cell r="S53">
            <v>-7.0000000000000007E-2</v>
          </cell>
        </row>
        <row r="54">
          <cell r="R54">
            <v>-0.03</v>
          </cell>
          <cell r="S54">
            <v>0.06</v>
          </cell>
        </row>
        <row r="55">
          <cell r="R55">
            <v>0.02</v>
          </cell>
          <cell r="S55">
            <v>0.03</v>
          </cell>
        </row>
        <row r="56">
          <cell r="R56">
            <v>0.03</v>
          </cell>
          <cell r="S56">
            <v>-0.02</v>
          </cell>
        </row>
        <row r="57">
          <cell r="R57">
            <v>0.02</v>
          </cell>
          <cell r="S57">
            <v>-0.05</v>
          </cell>
        </row>
        <row r="58">
          <cell r="R58">
            <v>0.05</v>
          </cell>
          <cell r="S58">
            <v>-0.03</v>
          </cell>
        </row>
        <row r="59">
          <cell r="R59">
            <v>0.04</v>
          </cell>
          <cell r="S59">
            <v>-0.01</v>
          </cell>
        </row>
        <row r="60">
          <cell r="R60">
            <v>0.02</v>
          </cell>
          <cell r="S60">
            <v>-0.06</v>
          </cell>
        </row>
        <row r="61">
          <cell r="R61">
            <v>0.01</v>
          </cell>
          <cell r="S61">
            <v>-0.05</v>
          </cell>
        </row>
        <row r="62">
          <cell r="R62">
            <v>0.05</v>
          </cell>
          <cell r="S62">
            <v>-0.04</v>
          </cell>
        </row>
        <row r="63">
          <cell r="R63">
            <v>0.08</v>
          </cell>
          <cell r="S63">
            <v>0</v>
          </cell>
        </row>
        <row r="64">
          <cell r="R64">
            <v>0.08</v>
          </cell>
          <cell r="S64">
            <v>-0.01</v>
          </cell>
        </row>
        <row r="65">
          <cell r="R65">
            <v>0.08</v>
          </cell>
          <cell r="S65">
            <v>-0.13</v>
          </cell>
        </row>
        <row r="66">
          <cell r="R66">
            <v>0.03</v>
          </cell>
          <cell r="S66">
            <v>-0.13</v>
          </cell>
        </row>
        <row r="67">
          <cell r="R67">
            <v>0.08</v>
          </cell>
          <cell r="S67">
            <v>0.02</v>
          </cell>
        </row>
        <row r="68">
          <cell r="R68">
            <v>0.02</v>
          </cell>
          <cell r="S68">
            <v>-0.1</v>
          </cell>
        </row>
        <row r="69">
          <cell r="R69">
            <v>0.03</v>
          </cell>
          <cell r="S69">
            <v>-0.02</v>
          </cell>
        </row>
        <row r="70">
          <cell r="R70">
            <v>0.02</v>
          </cell>
          <cell r="S70">
            <v>-0.12</v>
          </cell>
        </row>
        <row r="71">
          <cell r="R71">
            <v>0.05</v>
          </cell>
          <cell r="S71">
            <v>-0.02</v>
          </cell>
        </row>
        <row r="72">
          <cell r="R72">
            <v>0.06</v>
          </cell>
          <cell r="S72">
            <v>-0.4</v>
          </cell>
        </row>
        <row r="73">
          <cell r="R73">
            <v>0.05</v>
          </cell>
          <cell r="S73">
            <v>-0.03</v>
          </cell>
        </row>
        <row r="74">
          <cell r="R74">
            <v>-0.01</v>
          </cell>
          <cell r="S74">
            <v>-0.14000000000000001</v>
          </cell>
        </row>
        <row r="75">
          <cell r="R75">
            <v>0.03</v>
          </cell>
          <cell r="S75">
            <v>0.13</v>
          </cell>
        </row>
        <row r="76">
          <cell r="R76">
            <v>0.03</v>
          </cell>
          <cell r="S76">
            <v>0.02</v>
          </cell>
        </row>
        <row r="77">
          <cell r="R77">
            <v>-0.06</v>
          </cell>
          <cell r="S77">
            <v>-0.08</v>
          </cell>
        </row>
        <row r="78">
          <cell r="R78">
            <v>0.01</v>
          </cell>
          <cell r="S78">
            <v>-0.1</v>
          </cell>
        </row>
        <row r="79">
          <cell r="R79">
            <v>0.54</v>
          </cell>
          <cell r="S79">
            <v>0</v>
          </cell>
        </row>
        <row r="80">
          <cell r="R80">
            <v>0.06</v>
          </cell>
          <cell r="S80">
            <v>-0.02</v>
          </cell>
        </row>
        <row r="81">
          <cell r="R81">
            <v>0.01</v>
          </cell>
          <cell r="S81">
            <v>7.0000000000000007E-2</v>
          </cell>
        </row>
        <row r="82">
          <cell r="R82">
            <v>0.03</v>
          </cell>
          <cell r="S82">
            <v>-0.25</v>
          </cell>
        </row>
        <row r="83">
          <cell r="R83">
            <v>0.01</v>
          </cell>
          <cell r="S83">
            <v>-0.01</v>
          </cell>
        </row>
        <row r="84">
          <cell r="R84">
            <v>0.03</v>
          </cell>
          <cell r="S84">
            <v>-0.04</v>
          </cell>
        </row>
        <row r="85">
          <cell r="R85">
            <v>0.03</v>
          </cell>
          <cell r="S85">
            <v>0</v>
          </cell>
        </row>
        <row r="86">
          <cell r="R86">
            <v>0</v>
          </cell>
          <cell r="S86">
            <v>0</v>
          </cell>
        </row>
        <row r="87">
          <cell r="R87">
            <v>0.03</v>
          </cell>
          <cell r="S87">
            <v>-0.02</v>
          </cell>
        </row>
        <row r="88">
          <cell r="R88">
            <v>0.05</v>
          </cell>
          <cell r="S88">
            <v>-0.04</v>
          </cell>
        </row>
        <row r="89">
          <cell r="R89">
            <v>0.02</v>
          </cell>
          <cell r="S89">
            <v>-0.25</v>
          </cell>
        </row>
        <row r="90">
          <cell r="R90">
            <v>0.03</v>
          </cell>
          <cell r="S90">
            <v>-0.04</v>
          </cell>
        </row>
        <row r="91">
          <cell r="R91">
            <v>0.02</v>
          </cell>
          <cell r="S91">
            <v>0.01</v>
          </cell>
        </row>
        <row r="92">
          <cell r="R92">
            <v>0.04</v>
          </cell>
          <cell r="S92">
            <v>-0.02</v>
          </cell>
        </row>
        <row r="93">
          <cell r="R93">
            <v>0.08</v>
          </cell>
          <cell r="S93">
            <v>-0.09</v>
          </cell>
        </row>
        <row r="94">
          <cell r="R94">
            <v>0.03</v>
          </cell>
          <cell r="S94">
            <v>-0.03</v>
          </cell>
        </row>
        <row r="95">
          <cell r="R95">
            <v>0.02</v>
          </cell>
          <cell r="S95">
            <v>0.01</v>
          </cell>
        </row>
        <row r="96">
          <cell r="R96">
            <v>0.01</v>
          </cell>
          <cell r="S96">
            <v>-0.22</v>
          </cell>
        </row>
        <row r="97">
          <cell r="R97">
            <v>0.02</v>
          </cell>
          <cell r="S97">
            <v>-0.05</v>
          </cell>
        </row>
        <row r="98">
          <cell r="R98">
            <v>0.03</v>
          </cell>
          <cell r="S98">
            <v>-0.02</v>
          </cell>
        </row>
        <row r="99">
          <cell r="R99">
            <v>0.03</v>
          </cell>
          <cell r="S99">
            <v>-0.05</v>
          </cell>
        </row>
        <row r="100">
          <cell r="R100">
            <v>-0.02</v>
          </cell>
          <cell r="S100">
            <v>0</v>
          </cell>
        </row>
        <row r="101">
          <cell r="R101">
            <v>0</v>
          </cell>
          <cell r="S101">
            <v>0.33</v>
          </cell>
        </row>
        <row r="102">
          <cell r="R102">
            <v>-0.02</v>
          </cell>
          <cell r="S102">
            <v>-0.08</v>
          </cell>
        </row>
        <row r="103">
          <cell r="R103">
            <v>-0.02</v>
          </cell>
          <cell r="S103">
            <v>-0.22</v>
          </cell>
        </row>
        <row r="104">
          <cell r="R104">
            <v>0.09</v>
          </cell>
          <cell r="S104">
            <v>0.05</v>
          </cell>
        </row>
        <row r="105">
          <cell r="R105">
            <v>0.02</v>
          </cell>
          <cell r="S105">
            <v>0.16</v>
          </cell>
        </row>
        <row r="106">
          <cell r="R106">
            <v>0.01</v>
          </cell>
          <cell r="S106">
            <v>-0.04</v>
          </cell>
        </row>
        <row r="107">
          <cell r="R107">
            <v>0.02</v>
          </cell>
          <cell r="S107">
            <v>-0.11</v>
          </cell>
        </row>
        <row r="108">
          <cell r="R108">
            <v>0.06</v>
          </cell>
          <cell r="S108">
            <v>-0.03</v>
          </cell>
        </row>
        <row r="109">
          <cell r="R109">
            <v>0.05</v>
          </cell>
          <cell r="S109">
            <v>-0.02</v>
          </cell>
        </row>
        <row r="110">
          <cell r="R110">
            <v>0.04</v>
          </cell>
          <cell r="S110">
            <v>-0.01</v>
          </cell>
        </row>
        <row r="111">
          <cell r="R111">
            <v>0.05</v>
          </cell>
          <cell r="S111">
            <v>-0.01</v>
          </cell>
        </row>
        <row r="112">
          <cell r="R112">
            <v>0</v>
          </cell>
          <cell r="S112">
            <v>-0.15</v>
          </cell>
        </row>
        <row r="113">
          <cell r="R113">
            <v>0.02</v>
          </cell>
          <cell r="S113">
            <v>-0.09</v>
          </cell>
        </row>
        <row r="114">
          <cell r="R114">
            <v>0</v>
          </cell>
          <cell r="S114">
            <v>-0.06</v>
          </cell>
        </row>
        <row r="115">
          <cell r="R115">
            <v>-0.05</v>
          </cell>
          <cell r="S115">
            <v>0.11</v>
          </cell>
        </row>
        <row r="116">
          <cell r="R116">
            <v>0.03</v>
          </cell>
          <cell r="S116">
            <v>-0.23</v>
          </cell>
        </row>
        <row r="117">
          <cell r="R117">
            <v>7.0000000000000007E-2</v>
          </cell>
          <cell r="S117">
            <v>-0.02</v>
          </cell>
        </row>
        <row r="118">
          <cell r="R118">
            <v>0.06</v>
          </cell>
          <cell r="S118">
            <v>0.14000000000000001</v>
          </cell>
        </row>
        <row r="119">
          <cell r="R119">
            <v>0</v>
          </cell>
          <cell r="S119">
            <v>-0.04</v>
          </cell>
        </row>
        <row r="120">
          <cell r="R120">
            <v>0.04</v>
          </cell>
          <cell r="S120">
            <v>-0.21</v>
          </cell>
        </row>
        <row r="121">
          <cell r="R121">
            <v>-0.05</v>
          </cell>
          <cell r="S121">
            <v>7.0000000000000007E-2</v>
          </cell>
        </row>
        <row r="122">
          <cell r="R122">
            <v>-0.01</v>
          </cell>
          <cell r="S122">
            <v>0</v>
          </cell>
        </row>
        <row r="123">
          <cell r="R123">
            <v>7.0000000000000007E-2</v>
          </cell>
          <cell r="S123">
            <v>0</v>
          </cell>
        </row>
        <row r="124">
          <cell r="R124">
            <v>0.05</v>
          </cell>
          <cell r="S124">
            <v>-0.01</v>
          </cell>
        </row>
        <row r="125">
          <cell r="R125">
            <v>0.05</v>
          </cell>
          <cell r="S125">
            <v>-0.01</v>
          </cell>
        </row>
        <row r="126">
          <cell r="R126">
            <v>7.0000000000000007E-2</v>
          </cell>
          <cell r="S126">
            <v>-0.01</v>
          </cell>
        </row>
        <row r="127">
          <cell r="R127">
            <v>0.05</v>
          </cell>
          <cell r="S127">
            <v>0</v>
          </cell>
        </row>
        <row r="128">
          <cell r="R128">
            <v>-0.03</v>
          </cell>
          <cell r="S128">
            <v>2</v>
          </cell>
        </row>
        <row r="129">
          <cell r="R129">
            <v>-0.01</v>
          </cell>
          <cell r="S129">
            <v>0.02</v>
          </cell>
        </row>
        <row r="130">
          <cell r="R130">
            <v>0.04</v>
          </cell>
          <cell r="S130">
            <v>0.28000000000000003</v>
          </cell>
        </row>
        <row r="131">
          <cell r="R131">
            <v>0.05</v>
          </cell>
          <cell r="S131">
            <v>0.09</v>
          </cell>
        </row>
        <row r="132">
          <cell r="R132">
            <v>0.02</v>
          </cell>
          <cell r="S132">
            <v>0.14000000000000001</v>
          </cell>
        </row>
        <row r="133">
          <cell r="R133">
            <v>7.0000000000000007E-2</v>
          </cell>
          <cell r="S133">
            <v>-0.01</v>
          </cell>
        </row>
        <row r="134">
          <cell r="R134">
            <v>0.04</v>
          </cell>
          <cell r="S134">
            <v>-0.08</v>
          </cell>
        </row>
        <row r="135">
          <cell r="R135">
            <v>0.03</v>
          </cell>
          <cell r="S135">
            <v>0.04</v>
          </cell>
        </row>
        <row r="136">
          <cell r="R136">
            <v>0.04</v>
          </cell>
          <cell r="S136">
            <v>0</v>
          </cell>
        </row>
        <row r="137">
          <cell r="R137">
            <v>0.02</v>
          </cell>
          <cell r="S137">
            <v>0</v>
          </cell>
        </row>
        <row r="138">
          <cell r="R138">
            <v>0.02</v>
          </cell>
          <cell r="S138">
            <v>-7.0000000000000007E-2</v>
          </cell>
        </row>
        <row r="139">
          <cell r="R139">
            <v>0.03</v>
          </cell>
          <cell r="S139">
            <v>-7.0000000000000007E-2</v>
          </cell>
        </row>
        <row r="140">
          <cell r="R140">
            <v>-0.02</v>
          </cell>
          <cell r="S140">
            <v>0</v>
          </cell>
        </row>
        <row r="141">
          <cell r="R141">
            <v>0.02</v>
          </cell>
          <cell r="S141">
            <v>-0.15</v>
          </cell>
        </row>
        <row r="142">
          <cell r="R142">
            <v>0.03</v>
          </cell>
          <cell r="S142">
            <v>-0.02</v>
          </cell>
        </row>
        <row r="143">
          <cell r="R143">
            <v>0.03</v>
          </cell>
          <cell r="S143">
            <v>0.04</v>
          </cell>
        </row>
        <row r="144">
          <cell r="R144">
            <v>0.04</v>
          </cell>
          <cell r="S144">
            <v>-0.05</v>
          </cell>
        </row>
        <row r="145">
          <cell r="R145">
            <v>0.02</v>
          </cell>
          <cell r="S145">
            <v>-0.05</v>
          </cell>
        </row>
        <row r="146">
          <cell r="R146">
            <v>0.01</v>
          </cell>
          <cell r="S146">
            <v>0.4</v>
          </cell>
        </row>
        <row r="147">
          <cell r="R147">
            <v>0.05</v>
          </cell>
          <cell r="S147">
            <v>-0.01</v>
          </cell>
        </row>
        <row r="148">
          <cell r="R148">
            <v>0.05</v>
          </cell>
          <cell r="S148">
            <v>-0.02</v>
          </cell>
        </row>
        <row r="149">
          <cell r="R149">
            <v>0.03</v>
          </cell>
          <cell r="S149">
            <v>0.67</v>
          </cell>
        </row>
        <row r="150">
          <cell r="R150">
            <v>0.01</v>
          </cell>
          <cell r="S150">
            <v>-0.11</v>
          </cell>
        </row>
        <row r="151">
          <cell r="R151">
            <v>0.01</v>
          </cell>
          <cell r="S151">
            <v>-0.09</v>
          </cell>
        </row>
        <row r="152">
          <cell r="R152">
            <v>-0.01</v>
          </cell>
          <cell r="S152">
            <v>-0.08</v>
          </cell>
        </row>
        <row r="153">
          <cell r="R153">
            <v>0.02</v>
          </cell>
          <cell r="S153">
            <v>-0.05</v>
          </cell>
        </row>
        <row r="154">
          <cell r="R154">
            <v>0.03</v>
          </cell>
          <cell r="S154">
            <v>-0.04</v>
          </cell>
        </row>
        <row r="155">
          <cell r="R155">
            <v>0.01</v>
          </cell>
          <cell r="S155">
            <v>0.04</v>
          </cell>
        </row>
        <row r="156">
          <cell r="R156">
            <v>0.03</v>
          </cell>
          <cell r="S156">
            <v>-0.05</v>
          </cell>
        </row>
        <row r="157">
          <cell r="R157">
            <v>0.02</v>
          </cell>
          <cell r="S157">
            <v>-0.06</v>
          </cell>
        </row>
        <row r="158">
          <cell r="R158">
            <v>0.02</v>
          </cell>
          <cell r="S158">
            <v>0</v>
          </cell>
        </row>
        <row r="159">
          <cell r="R159">
            <v>0.17</v>
          </cell>
          <cell r="S159">
            <v>-0.04</v>
          </cell>
        </row>
        <row r="160">
          <cell r="R160">
            <v>0.06</v>
          </cell>
          <cell r="S160">
            <v>0.01</v>
          </cell>
        </row>
        <row r="161">
          <cell r="R161">
            <v>0.06</v>
          </cell>
          <cell r="S161">
            <v>-0.02</v>
          </cell>
        </row>
        <row r="162">
          <cell r="R162">
            <v>0.01</v>
          </cell>
          <cell r="S162">
            <v>-0.15</v>
          </cell>
        </row>
        <row r="163">
          <cell r="R163">
            <v>0.01</v>
          </cell>
          <cell r="S163">
            <v>0.21</v>
          </cell>
        </row>
        <row r="164">
          <cell r="R164">
            <v>0.04</v>
          </cell>
          <cell r="S164">
            <v>0.18</v>
          </cell>
        </row>
        <row r="165">
          <cell r="R165">
            <v>0.01</v>
          </cell>
          <cell r="S165">
            <v>0.4</v>
          </cell>
        </row>
        <row r="166">
          <cell r="R166">
            <v>0.1</v>
          </cell>
          <cell r="S166">
            <v>-0.12</v>
          </cell>
        </row>
        <row r="167">
          <cell r="R167">
            <v>0.01</v>
          </cell>
          <cell r="S167">
            <v>-0.02</v>
          </cell>
        </row>
        <row r="168">
          <cell r="R168">
            <v>0.04</v>
          </cell>
          <cell r="S168">
            <v>-7.0000000000000007E-2</v>
          </cell>
        </row>
        <row r="169">
          <cell r="R169">
            <v>0.01</v>
          </cell>
          <cell r="S169">
            <v>-0.03</v>
          </cell>
        </row>
        <row r="170">
          <cell r="R170">
            <v>0.06</v>
          </cell>
          <cell r="S170">
            <v>-0.02</v>
          </cell>
        </row>
        <row r="171">
          <cell r="R171">
            <v>0.01</v>
          </cell>
          <cell r="S171">
            <v>-7.0000000000000007E-2</v>
          </cell>
        </row>
        <row r="172">
          <cell r="R172">
            <v>0.02</v>
          </cell>
          <cell r="S172">
            <v>-0.02</v>
          </cell>
        </row>
        <row r="173">
          <cell r="R173">
            <v>0.02</v>
          </cell>
          <cell r="S173">
            <v>-0.18</v>
          </cell>
        </row>
        <row r="174">
          <cell r="R174">
            <v>0.04</v>
          </cell>
          <cell r="S174">
            <v>-0.03</v>
          </cell>
        </row>
        <row r="175">
          <cell r="R175">
            <v>0.03</v>
          </cell>
          <cell r="S175">
            <v>-0.1</v>
          </cell>
        </row>
        <row r="176">
          <cell r="R176">
            <v>0.06</v>
          </cell>
          <cell r="S176">
            <v>-7.0000000000000007E-2</v>
          </cell>
        </row>
        <row r="177">
          <cell r="R177">
            <v>-0.03</v>
          </cell>
          <cell r="S177">
            <v>-0.09</v>
          </cell>
        </row>
        <row r="178">
          <cell r="R178">
            <v>0.08</v>
          </cell>
          <cell r="S178">
            <v>-0.04</v>
          </cell>
        </row>
        <row r="179">
          <cell r="R179">
            <v>0.02</v>
          </cell>
          <cell r="S179">
            <v>-0.04</v>
          </cell>
        </row>
        <row r="180">
          <cell r="R180">
            <v>0.02</v>
          </cell>
          <cell r="S180">
            <v>-0.03</v>
          </cell>
        </row>
        <row r="181">
          <cell r="R181">
            <v>-0.09</v>
          </cell>
          <cell r="S181">
            <v>-0.04</v>
          </cell>
        </row>
        <row r="182">
          <cell r="R182">
            <v>0.04</v>
          </cell>
          <cell r="S182">
            <v>-0.06</v>
          </cell>
        </row>
        <row r="183">
          <cell r="R183">
            <v>0.03</v>
          </cell>
          <cell r="S183">
            <v>-0.05</v>
          </cell>
        </row>
        <row r="184">
          <cell r="R184">
            <v>0.01</v>
          </cell>
          <cell r="S184">
            <v>0</v>
          </cell>
        </row>
        <row r="185">
          <cell r="R185">
            <v>0.02</v>
          </cell>
          <cell r="S185">
            <v>-0.01</v>
          </cell>
        </row>
        <row r="186">
          <cell r="R186">
            <v>0.02</v>
          </cell>
          <cell r="S186">
            <v>-0.03</v>
          </cell>
        </row>
        <row r="187">
          <cell r="R187">
            <v>0.03</v>
          </cell>
          <cell r="S187">
            <v>-0.04</v>
          </cell>
        </row>
        <row r="188">
          <cell r="R188">
            <v>0.02</v>
          </cell>
          <cell r="S188">
            <v>-0.06</v>
          </cell>
        </row>
        <row r="189">
          <cell r="R189">
            <v>-0.11</v>
          </cell>
          <cell r="S189">
            <v>0.01</v>
          </cell>
        </row>
        <row r="190">
          <cell r="R190">
            <v>0.03</v>
          </cell>
          <cell r="S190">
            <v>-0.02</v>
          </cell>
        </row>
        <row r="191">
          <cell r="R191">
            <v>0.04</v>
          </cell>
          <cell r="S191">
            <v>-0.02</v>
          </cell>
        </row>
        <row r="192">
          <cell r="R192">
            <v>0.01</v>
          </cell>
          <cell r="S192">
            <v>-0.04</v>
          </cell>
        </row>
        <row r="193">
          <cell r="R193">
            <v>0.02</v>
          </cell>
          <cell r="S193">
            <v>-0.04</v>
          </cell>
        </row>
        <row r="194">
          <cell r="R194">
            <v>0.03</v>
          </cell>
          <cell r="S194">
            <v>0</v>
          </cell>
        </row>
        <row r="195">
          <cell r="R195">
            <v>0.03</v>
          </cell>
          <cell r="S195">
            <v>-0.01</v>
          </cell>
        </row>
        <row r="196">
          <cell r="R196">
            <v>0.03</v>
          </cell>
          <cell r="S196">
            <v>-0.06</v>
          </cell>
        </row>
        <row r="197">
          <cell r="R197">
            <v>0.03</v>
          </cell>
          <cell r="S197">
            <v>-0.03</v>
          </cell>
        </row>
        <row r="198">
          <cell r="R198">
            <v>0.03</v>
          </cell>
          <cell r="S198">
            <v>-0.03</v>
          </cell>
        </row>
        <row r="199">
          <cell r="R199">
            <v>0.03</v>
          </cell>
          <cell r="S199">
            <v>-0.05</v>
          </cell>
        </row>
        <row r="200">
          <cell r="R200">
            <v>0.06</v>
          </cell>
          <cell r="S200">
            <v>0</v>
          </cell>
        </row>
        <row r="201">
          <cell r="R201">
            <v>0.04</v>
          </cell>
          <cell r="S201">
            <v>-0.03</v>
          </cell>
        </row>
        <row r="202">
          <cell r="R202">
            <v>0.04</v>
          </cell>
          <cell r="S202">
            <v>-0.08</v>
          </cell>
        </row>
        <row r="203">
          <cell r="R203">
            <v>0.03</v>
          </cell>
          <cell r="S203">
            <v>-0.04</v>
          </cell>
        </row>
        <row r="204">
          <cell r="R204">
            <v>0.05</v>
          </cell>
          <cell r="S204">
            <v>-0.02</v>
          </cell>
        </row>
        <row r="205">
          <cell r="R205">
            <v>0.06</v>
          </cell>
          <cell r="S205">
            <v>-0.05</v>
          </cell>
        </row>
        <row r="206">
          <cell r="R206">
            <v>0.04</v>
          </cell>
          <cell r="S206">
            <v>-0.08</v>
          </cell>
        </row>
        <row r="207">
          <cell r="R207">
            <v>0.02</v>
          </cell>
          <cell r="S207">
            <v>-0.04</v>
          </cell>
        </row>
        <row r="208">
          <cell r="R208">
            <v>7.0000000000000007E-2</v>
          </cell>
          <cell r="S208">
            <v>-0.03</v>
          </cell>
        </row>
        <row r="209">
          <cell r="R209">
            <v>0.04</v>
          </cell>
          <cell r="S209">
            <v>-0.04</v>
          </cell>
        </row>
        <row r="210">
          <cell r="R210">
            <v>0.02</v>
          </cell>
          <cell r="S210">
            <v>-0.03</v>
          </cell>
        </row>
        <row r="211">
          <cell r="R211">
            <v>0.02</v>
          </cell>
          <cell r="S211">
            <v>-0.05</v>
          </cell>
        </row>
        <row r="212">
          <cell r="R212">
            <v>0</v>
          </cell>
          <cell r="S212">
            <v>0</v>
          </cell>
        </row>
        <row r="213">
          <cell r="R213">
            <v>0.03</v>
          </cell>
          <cell r="S213">
            <v>-0.05</v>
          </cell>
        </row>
        <row r="214">
          <cell r="R214">
            <v>0</v>
          </cell>
          <cell r="S214">
            <v>-0.01</v>
          </cell>
        </row>
        <row r="215">
          <cell r="R215">
            <v>0.02</v>
          </cell>
          <cell r="S215">
            <v>-0.01</v>
          </cell>
        </row>
        <row r="216">
          <cell r="R216">
            <v>0.02</v>
          </cell>
          <cell r="S216">
            <v>-0.05</v>
          </cell>
        </row>
        <row r="217">
          <cell r="R217">
            <v>0.03</v>
          </cell>
          <cell r="S217">
            <v>-0.01</v>
          </cell>
        </row>
        <row r="218">
          <cell r="R218">
            <v>0.01</v>
          </cell>
          <cell r="S218">
            <v>-0.09</v>
          </cell>
        </row>
        <row r="219">
          <cell r="R219">
            <v>0.03</v>
          </cell>
          <cell r="S219">
            <v>-0.06</v>
          </cell>
        </row>
        <row r="220">
          <cell r="R220">
            <v>0.03</v>
          </cell>
          <cell r="S220">
            <v>0.03</v>
          </cell>
        </row>
        <row r="221">
          <cell r="R221">
            <v>0.02</v>
          </cell>
          <cell r="S221">
            <v>-0.03</v>
          </cell>
        </row>
        <row r="222">
          <cell r="R222">
            <v>0.03</v>
          </cell>
          <cell r="S222">
            <v>-0.04</v>
          </cell>
        </row>
        <row r="223">
          <cell r="R223">
            <v>0.04</v>
          </cell>
          <cell r="S223">
            <v>-0.05</v>
          </cell>
        </row>
        <row r="224">
          <cell r="R224">
            <v>0.04</v>
          </cell>
          <cell r="S224">
            <v>-0.03</v>
          </cell>
        </row>
        <row r="225">
          <cell r="R225">
            <v>7.0000000000000007E-2</v>
          </cell>
          <cell r="S225">
            <v>-0.02</v>
          </cell>
        </row>
        <row r="226">
          <cell r="R226">
            <v>0.03</v>
          </cell>
          <cell r="S226">
            <v>-0.05</v>
          </cell>
        </row>
        <row r="227">
          <cell r="R227">
            <v>0.02</v>
          </cell>
          <cell r="S227">
            <v>-0.01</v>
          </cell>
        </row>
        <row r="228">
          <cell r="R228">
            <v>0.04</v>
          </cell>
          <cell r="S228">
            <v>-0.03</v>
          </cell>
        </row>
        <row r="229">
          <cell r="R229">
            <v>0.02</v>
          </cell>
          <cell r="S229">
            <v>-0.03</v>
          </cell>
        </row>
        <row r="230">
          <cell r="R230">
            <v>0.06</v>
          </cell>
          <cell r="S230">
            <v>0.01</v>
          </cell>
        </row>
        <row r="231">
          <cell r="R231">
            <v>0.04</v>
          </cell>
          <cell r="S231">
            <v>-0.06</v>
          </cell>
        </row>
        <row r="232">
          <cell r="R232">
            <v>0.04</v>
          </cell>
          <cell r="S232">
            <v>-0.03</v>
          </cell>
        </row>
        <row r="233">
          <cell r="R233">
            <v>0.03</v>
          </cell>
          <cell r="S233">
            <v>-0.03</v>
          </cell>
        </row>
        <row r="234">
          <cell r="R234">
            <v>0.05</v>
          </cell>
          <cell r="S234">
            <v>-0.11</v>
          </cell>
        </row>
        <row r="235">
          <cell r="R235">
            <v>0.05</v>
          </cell>
          <cell r="S235">
            <v>-0.02</v>
          </cell>
        </row>
        <row r="236">
          <cell r="R236">
            <v>0.03</v>
          </cell>
          <cell r="S236">
            <v>-0.03</v>
          </cell>
        </row>
        <row r="237">
          <cell r="R237">
            <v>0.05</v>
          </cell>
          <cell r="S237">
            <v>-0.04</v>
          </cell>
        </row>
        <row r="238">
          <cell r="R238">
            <v>0.02</v>
          </cell>
          <cell r="S238">
            <v>-0.08</v>
          </cell>
        </row>
        <row r="239">
          <cell r="R239">
            <v>0.02</v>
          </cell>
          <cell r="S239">
            <v>-0.03</v>
          </cell>
        </row>
        <row r="240">
          <cell r="R240">
            <v>0.05</v>
          </cell>
          <cell r="S240">
            <v>0</v>
          </cell>
        </row>
        <row r="241">
          <cell r="R241">
            <v>0.01</v>
          </cell>
          <cell r="S241">
            <v>-0.02</v>
          </cell>
        </row>
        <row r="242">
          <cell r="R242">
            <v>0.02</v>
          </cell>
          <cell r="S242">
            <v>-0.05</v>
          </cell>
        </row>
        <row r="243">
          <cell r="R243">
            <v>0.01</v>
          </cell>
          <cell r="S243">
            <v>-0.06</v>
          </cell>
        </row>
        <row r="244">
          <cell r="R244">
            <v>0.03</v>
          </cell>
          <cell r="S244">
            <v>-0.03</v>
          </cell>
        </row>
        <row r="245">
          <cell r="R245">
            <v>0.08</v>
          </cell>
          <cell r="S245">
            <v>-0.03</v>
          </cell>
        </row>
        <row r="246">
          <cell r="R246">
            <v>0.03</v>
          </cell>
          <cell r="S246">
            <v>-0.04</v>
          </cell>
        </row>
        <row r="247">
          <cell r="R247">
            <v>0.01</v>
          </cell>
          <cell r="S247">
            <v>-0.05</v>
          </cell>
        </row>
        <row r="248">
          <cell r="R248">
            <v>0.02</v>
          </cell>
          <cell r="S248">
            <v>-0.03</v>
          </cell>
        </row>
        <row r="249">
          <cell r="R249">
            <v>-0.02</v>
          </cell>
          <cell r="S249">
            <v>-0.03</v>
          </cell>
        </row>
        <row r="250">
          <cell r="R250">
            <v>0.02</v>
          </cell>
          <cell r="S250">
            <v>-0.03</v>
          </cell>
        </row>
        <row r="251">
          <cell r="R251">
            <v>0</v>
          </cell>
          <cell r="S251">
            <v>0.02</v>
          </cell>
        </row>
        <row r="252">
          <cell r="R252">
            <v>0.08</v>
          </cell>
          <cell r="S252">
            <v>0</v>
          </cell>
        </row>
        <row r="253">
          <cell r="R253">
            <v>0.01</v>
          </cell>
          <cell r="S253">
            <v>-0.01</v>
          </cell>
        </row>
        <row r="254">
          <cell r="R254">
            <v>0.03</v>
          </cell>
          <cell r="S254">
            <v>0.05</v>
          </cell>
        </row>
        <row r="255">
          <cell r="R255">
            <v>0.03</v>
          </cell>
          <cell r="S255">
            <v>0</v>
          </cell>
        </row>
        <row r="256">
          <cell r="R256">
            <v>0.02</v>
          </cell>
          <cell r="S256">
            <v>-0.05</v>
          </cell>
        </row>
        <row r="257">
          <cell r="R257">
            <v>0.08</v>
          </cell>
          <cell r="S257">
            <v>-0.05</v>
          </cell>
        </row>
        <row r="258">
          <cell r="R258">
            <v>0.05</v>
          </cell>
          <cell r="S258">
            <v>-0.01</v>
          </cell>
        </row>
        <row r="259">
          <cell r="R259">
            <v>0.03</v>
          </cell>
          <cell r="S259">
            <v>0</v>
          </cell>
        </row>
        <row r="260">
          <cell r="R260">
            <v>0.04</v>
          </cell>
          <cell r="S260">
            <v>-0.03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5">
          <cell r="AD5">
            <v>0</v>
          </cell>
        </row>
        <row r="6">
          <cell r="AD6">
            <v>21.389999999999873</v>
          </cell>
        </row>
        <row r="7">
          <cell r="AD7">
            <v>0</v>
          </cell>
        </row>
        <row r="8">
          <cell r="AD8">
            <v>0</v>
          </cell>
        </row>
        <row r="9">
          <cell r="AD9">
            <v>-2546.25</v>
          </cell>
        </row>
        <row r="10">
          <cell r="AD10">
            <v>1534258.1099999999</v>
          </cell>
        </row>
        <row r="11">
          <cell r="AD11">
            <v>-56150</v>
          </cell>
        </row>
        <row r="12">
          <cell r="AD12">
            <v>0</v>
          </cell>
        </row>
        <row r="13">
          <cell r="AD13">
            <v>0</v>
          </cell>
        </row>
        <row r="14">
          <cell r="AD14">
            <v>0</v>
          </cell>
        </row>
        <row r="15">
          <cell r="AD15">
            <v>0</v>
          </cell>
        </row>
        <row r="16">
          <cell r="AD16">
            <v>0</v>
          </cell>
        </row>
        <row r="17">
          <cell r="AD17">
            <v>52582.989999999991</v>
          </cell>
        </row>
        <row r="18">
          <cell r="AD18">
            <v>-2841.2600000000093</v>
          </cell>
        </row>
        <row r="19">
          <cell r="AD19">
            <v>0</v>
          </cell>
        </row>
        <row r="20">
          <cell r="AD20">
            <v>1062.4400000000023</v>
          </cell>
        </row>
        <row r="21">
          <cell r="AD21">
            <v>84703.870000000112</v>
          </cell>
        </row>
        <row r="22">
          <cell r="AD22">
            <v>0</v>
          </cell>
        </row>
        <row r="23">
          <cell r="AD23">
            <v>-509.25</v>
          </cell>
        </row>
        <row r="24">
          <cell r="AD24">
            <v>7538.4799999999959</v>
          </cell>
        </row>
        <row r="25">
          <cell r="AD25">
            <v>-3963.8700000000008</v>
          </cell>
        </row>
        <row r="26">
          <cell r="AD26">
            <v>5263.7799999999988</v>
          </cell>
        </row>
        <row r="27">
          <cell r="AD27">
            <v>-23908.589999999851</v>
          </cell>
        </row>
        <row r="28">
          <cell r="AD28">
            <v>0</v>
          </cell>
        </row>
        <row r="29">
          <cell r="AD29">
            <v>0</v>
          </cell>
        </row>
        <row r="30">
          <cell r="AD30">
            <v>-16241.600000000035</v>
          </cell>
        </row>
        <row r="31">
          <cell r="AD31">
            <v>0</v>
          </cell>
        </row>
        <row r="32">
          <cell r="AD32">
            <v>0</v>
          </cell>
        </row>
        <row r="33">
          <cell r="AD33">
            <v>-1313.3700000000001</v>
          </cell>
        </row>
        <row r="34">
          <cell r="AD34">
            <v>999.20999999999913</v>
          </cell>
        </row>
        <row r="35">
          <cell r="AD35">
            <v>0</v>
          </cell>
        </row>
        <row r="36">
          <cell r="AD36">
            <v>-2240.4499999999998</v>
          </cell>
        </row>
        <row r="37">
          <cell r="AD37">
            <v>0</v>
          </cell>
        </row>
        <row r="38">
          <cell r="AD38">
            <v>625.04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7444.7500000000018</v>
          </cell>
        </row>
        <row r="43">
          <cell r="AD43">
            <v>-2221.6699999999983</v>
          </cell>
        </row>
        <row r="44">
          <cell r="AD44">
            <v>5318.3899999999994</v>
          </cell>
        </row>
        <row r="45">
          <cell r="AD45">
            <v>0</v>
          </cell>
        </row>
        <row r="46">
          <cell r="AD46">
            <v>3834.5999999999985</v>
          </cell>
        </row>
        <row r="47">
          <cell r="AD47">
            <v>0</v>
          </cell>
        </row>
        <row r="48">
          <cell r="AD48">
            <v>1335.27</v>
          </cell>
        </row>
        <row r="49">
          <cell r="AD49">
            <v>450.86</v>
          </cell>
        </row>
        <row r="50">
          <cell r="AD50">
            <v>0</v>
          </cell>
        </row>
        <row r="51">
          <cell r="AD51">
            <v>-486.04999999999563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-783.94999999998254</v>
          </cell>
        </row>
        <row r="56">
          <cell r="AD56">
            <v>-102728.15999999968</v>
          </cell>
        </row>
        <row r="57">
          <cell r="AD57">
            <v>0</v>
          </cell>
        </row>
        <row r="58">
          <cell r="AD58">
            <v>618131.27</v>
          </cell>
        </row>
        <row r="59">
          <cell r="AD59">
            <v>-612.16000000000031</v>
          </cell>
        </row>
        <row r="60">
          <cell r="AD60">
            <v>353.07999999999993</v>
          </cell>
        </row>
        <row r="61">
          <cell r="AD61">
            <v>0</v>
          </cell>
        </row>
        <row r="62">
          <cell r="AD62">
            <v>5556.0800000000017</v>
          </cell>
        </row>
        <row r="63">
          <cell r="AD63">
            <v>0</v>
          </cell>
        </row>
        <row r="64">
          <cell r="AD64">
            <v>22789.629999999888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24.3599999999999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-200711.40999999992</v>
          </cell>
        </row>
        <row r="77">
          <cell r="AD77">
            <v>3082.63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575.70999999999992</v>
          </cell>
        </row>
        <row r="83">
          <cell r="AD83">
            <v>664.56999999999994</v>
          </cell>
        </row>
        <row r="84">
          <cell r="AD84">
            <v>-100485.10000000056</v>
          </cell>
        </row>
        <row r="85">
          <cell r="AD85">
            <v>24294.650000000023</v>
          </cell>
        </row>
        <row r="86">
          <cell r="AD86">
            <v>0</v>
          </cell>
        </row>
        <row r="87">
          <cell r="AD87">
            <v>-8075.8300000000163</v>
          </cell>
        </row>
        <row r="88">
          <cell r="AD88">
            <v>-25722.580000000075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1068</v>
          </cell>
        </row>
        <row r="93">
          <cell r="AD93">
            <v>-436.62</v>
          </cell>
        </row>
        <row r="94">
          <cell r="AD94">
            <v>0</v>
          </cell>
        </row>
        <row r="95">
          <cell r="AD95">
            <v>608.53999999999905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74.199999999999818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6241.2900000000009</v>
          </cell>
        </row>
        <row r="105">
          <cell r="AD105">
            <v>0</v>
          </cell>
        </row>
        <row r="106">
          <cell r="AD106">
            <v>-264.65999999999622</v>
          </cell>
        </row>
        <row r="107">
          <cell r="AD107">
            <v>-1299.1099999999999</v>
          </cell>
        </row>
        <row r="108">
          <cell r="AD108">
            <v>-553.62000000000262</v>
          </cell>
        </row>
        <row r="109">
          <cell r="AD109">
            <v>0</v>
          </cell>
        </row>
        <row r="110">
          <cell r="AD110">
            <v>-6001.4000000000015</v>
          </cell>
        </row>
        <row r="111">
          <cell r="AD111">
            <v>-1363.4899999999998</v>
          </cell>
        </row>
        <row r="112">
          <cell r="AD112">
            <v>-3311.6100000000006</v>
          </cell>
        </row>
        <row r="113">
          <cell r="AD113">
            <v>1056.5900000000001</v>
          </cell>
        </row>
        <row r="114">
          <cell r="AD114">
            <v>-1208.67</v>
          </cell>
        </row>
        <row r="115">
          <cell r="AD115">
            <v>0</v>
          </cell>
        </row>
        <row r="116">
          <cell r="AD116">
            <v>-37503.649999999994</v>
          </cell>
        </row>
        <row r="117">
          <cell r="AD117">
            <v>-88642.020000000019</v>
          </cell>
        </row>
        <row r="118">
          <cell r="AD118">
            <v>0</v>
          </cell>
        </row>
        <row r="119">
          <cell r="AD119">
            <v>154.05000000000001</v>
          </cell>
        </row>
        <row r="120">
          <cell r="AD120">
            <v>243.22000000000003</v>
          </cell>
        </row>
        <row r="121">
          <cell r="AD121">
            <v>0</v>
          </cell>
        </row>
        <row r="122">
          <cell r="AD122">
            <v>663.2199999999998</v>
          </cell>
        </row>
        <row r="123">
          <cell r="AD123">
            <v>69565.339999999967</v>
          </cell>
        </row>
        <row r="124">
          <cell r="AD124">
            <v>0</v>
          </cell>
        </row>
        <row r="125">
          <cell r="AD125">
            <v>-28601.799999998882</v>
          </cell>
        </row>
        <row r="126">
          <cell r="AD126">
            <v>0</v>
          </cell>
        </row>
        <row r="127">
          <cell r="AD127">
            <v>-33762.25</v>
          </cell>
        </row>
        <row r="128">
          <cell r="AD128">
            <v>0</v>
          </cell>
        </row>
        <row r="129">
          <cell r="AD129">
            <v>71.819999999999709</v>
          </cell>
        </row>
        <row r="130">
          <cell r="AD130">
            <v>0</v>
          </cell>
        </row>
        <row r="131">
          <cell r="AD131">
            <v>505.08000000000175</v>
          </cell>
        </row>
        <row r="132">
          <cell r="AD132">
            <v>-1308.6600000000001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9312.36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1717.2300000000105</v>
          </cell>
        </row>
        <row r="143">
          <cell r="AD143">
            <v>4108.2100000000028</v>
          </cell>
        </row>
        <row r="144">
          <cell r="AD144">
            <v>-654.91000000000008</v>
          </cell>
        </row>
        <row r="145">
          <cell r="AD145">
            <v>0</v>
          </cell>
        </row>
        <row r="146">
          <cell r="AD146">
            <v>676.3</v>
          </cell>
        </row>
        <row r="147">
          <cell r="AD147">
            <v>0</v>
          </cell>
        </row>
        <row r="148">
          <cell r="AD148">
            <v>-427082.70000000019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891.53999999999905</v>
          </cell>
        </row>
        <row r="152">
          <cell r="AD152">
            <v>-101.16999999999985</v>
          </cell>
        </row>
        <row r="153">
          <cell r="AD153">
            <v>-816.29000000000008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-28611.839999999967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-10673.5</v>
          </cell>
        </row>
        <row r="165">
          <cell r="AD165">
            <v>0</v>
          </cell>
        </row>
        <row r="166">
          <cell r="AD166">
            <v>-323.36999999999534</v>
          </cell>
        </row>
        <row r="167">
          <cell r="AD167">
            <v>0</v>
          </cell>
        </row>
        <row r="168">
          <cell r="AD168">
            <v>57163.839999999851</v>
          </cell>
        </row>
        <row r="169">
          <cell r="AD169">
            <v>0</v>
          </cell>
        </row>
        <row r="170">
          <cell r="AD170">
            <v>-71865.469999999972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-18862.310000000056</v>
          </cell>
        </row>
        <row r="180">
          <cell r="AD180">
            <v>-3046.9699999999993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-2550.3100000000049</v>
          </cell>
        </row>
        <row r="188">
          <cell r="AD188">
            <v>0</v>
          </cell>
        </row>
        <row r="189">
          <cell r="AD189">
            <v>44485.400000000023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-259366.54000000004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-76920.540000000037</v>
          </cell>
        </row>
        <row r="199">
          <cell r="AD199">
            <v>0</v>
          </cell>
        </row>
        <row r="200">
          <cell r="AD200">
            <v>-25576.630000000005</v>
          </cell>
        </row>
        <row r="201">
          <cell r="AD201">
            <v>0</v>
          </cell>
        </row>
        <row r="202">
          <cell r="AD202">
            <v>-4959.0599999999977</v>
          </cell>
        </row>
        <row r="203">
          <cell r="AD203">
            <v>-31560</v>
          </cell>
        </row>
        <row r="204">
          <cell r="AD204">
            <v>24709.920000000042</v>
          </cell>
        </row>
        <row r="205">
          <cell r="AD205">
            <v>-34833.719999999972</v>
          </cell>
        </row>
        <row r="206">
          <cell r="AD206">
            <v>0</v>
          </cell>
        </row>
        <row r="207">
          <cell r="AD207">
            <v>5238</v>
          </cell>
        </row>
        <row r="208">
          <cell r="AD208">
            <v>0</v>
          </cell>
        </row>
        <row r="209">
          <cell r="AD209">
            <v>-253331.75</v>
          </cell>
        </row>
        <row r="210">
          <cell r="AD210">
            <v>5758.75</v>
          </cell>
        </row>
        <row r="211">
          <cell r="AD211">
            <v>716559.41000000015</v>
          </cell>
        </row>
        <row r="212">
          <cell r="AD212">
            <v>0</v>
          </cell>
        </row>
        <row r="213">
          <cell r="AD213">
            <v>21872.469999999972</v>
          </cell>
        </row>
        <row r="214">
          <cell r="AD214">
            <v>0</v>
          </cell>
        </row>
        <row r="215">
          <cell r="AD215">
            <v>-3044.9299999999348</v>
          </cell>
        </row>
        <row r="216">
          <cell r="AD216">
            <v>-15278.080000000016</v>
          </cell>
        </row>
        <row r="217">
          <cell r="AD217">
            <v>-837718.92000000039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-182895.56000000052</v>
          </cell>
        </row>
        <row r="223">
          <cell r="AD223">
            <v>-47818.64000000013</v>
          </cell>
        </row>
        <row r="224">
          <cell r="AD224">
            <v>-17967.300000000047</v>
          </cell>
        </row>
        <row r="225">
          <cell r="AD225">
            <v>-44368.180000000168</v>
          </cell>
        </row>
        <row r="226">
          <cell r="AD226">
            <v>729923.73999999976</v>
          </cell>
        </row>
        <row r="227">
          <cell r="AD227">
            <v>0</v>
          </cell>
        </row>
        <row r="228">
          <cell r="AD228">
            <v>-60440.639999999898</v>
          </cell>
        </row>
        <row r="229">
          <cell r="AD229">
            <v>0</v>
          </cell>
        </row>
        <row r="230">
          <cell r="AD230">
            <v>-56475</v>
          </cell>
        </row>
        <row r="231">
          <cell r="AD231">
            <v>-36822</v>
          </cell>
        </row>
        <row r="232">
          <cell r="AD232">
            <v>5189</v>
          </cell>
        </row>
        <row r="233">
          <cell r="AD233">
            <v>23097.660000000149</v>
          </cell>
        </row>
        <row r="234">
          <cell r="AD234">
            <v>-10908.209999999992</v>
          </cell>
        </row>
        <row r="235">
          <cell r="AD235">
            <v>-35548.819999999832</v>
          </cell>
        </row>
        <row r="236">
          <cell r="AD236">
            <v>-115718.45000000019</v>
          </cell>
        </row>
        <row r="237">
          <cell r="AD237">
            <v>0</v>
          </cell>
        </row>
        <row r="238">
          <cell r="AD238">
            <v>560532.3600000001</v>
          </cell>
        </row>
        <row r="239">
          <cell r="AD239">
            <v>-21308.440000000002</v>
          </cell>
        </row>
        <row r="240">
          <cell r="AD240">
            <v>0</v>
          </cell>
        </row>
        <row r="241">
          <cell r="AD241">
            <v>-21444.359999999986</v>
          </cell>
        </row>
        <row r="242">
          <cell r="AD242">
            <v>-364500.01</v>
          </cell>
        </row>
        <row r="243">
          <cell r="AD243">
            <v>-79383.419999999925</v>
          </cell>
        </row>
        <row r="244">
          <cell r="AD244">
            <v>0</v>
          </cell>
        </row>
        <row r="245">
          <cell r="AD245">
            <v>21381.960000000079</v>
          </cell>
        </row>
        <row r="246">
          <cell r="AD246">
            <v>0</v>
          </cell>
        </row>
        <row r="247">
          <cell r="AD247">
            <v>-11626.47000000003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3356</v>
          </cell>
        </row>
        <row r="254">
          <cell r="AD254">
            <v>-1996.89</v>
          </cell>
        </row>
        <row r="255">
          <cell r="AD255">
            <v>3.0000000027939677E-2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</sheetData>
      <sheetData sheetId="32"/>
      <sheetData sheetId="33"/>
      <sheetData sheetId="34"/>
      <sheetData sheetId="35"/>
      <sheetData sheetId="36">
        <row r="5">
          <cell r="BJ5">
            <v>2737978.2918000002</v>
          </cell>
          <cell r="BT5">
            <v>-6.8840579710144928E-2</v>
          </cell>
        </row>
        <row r="6">
          <cell r="BJ6">
            <v>4402389.3498</v>
          </cell>
          <cell r="BT6">
            <v>-4.4117647058823532E-2</v>
          </cell>
        </row>
        <row r="7">
          <cell r="BJ7">
            <v>4327180.1185999997</v>
          </cell>
          <cell r="BT7">
            <v>9.3406593406593408E-2</v>
          </cell>
        </row>
        <row r="8">
          <cell r="BJ8">
            <v>806958.31199999992</v>
          </cell>
          <cell r="BT8">
            <v>0.35849056603773582</v>
          </cell>
        </row>
        <row r="9">
          <cell r="BJ9">
            <v>1930983.4212999998</v>
          </cell>
          <cell r="BT9">
            <v>0.11242603550295859</v>
          </cell>
        </row>
        <row r="10">
          <cell r="BJ10">
            <v>2105667.9008999998</v>
          </cell>
          <cell r="BT10">
            <v>-0.15048543689320387</v>
          </cell>
        </row>
        <row r="11">
          <cell r="BJ11">
            <v>2199125.9330000002</v>
          </cell>
          <cell r="BT11">
            <v>-6.1224489795918366E-2</v>
          </cell>
        </row>
        <row r="12">
          <cell r="BJ12">
            <v>4623615.9768000003</v>
          </cell>
          <cell r="BT12">
            <v>0.11707317073170732</v>
          </cell>
        </row>
        <row r="13">
          <cell r="BJ13">
            <v>4367731.1097999997</v>
          </cell>
          <cell r="BT13">
            <v>8.5858585858585856E-2</v>
          </cell>
        </row>
        <row r="14">
          <cell r="BJ14">
            <v>2162280.5465000002</v>
          </cell>
          <cell r="BT14">
            <v>-9.90990990990991E-2</v>
          </cell>
        </row>
        <row r="48">
          <cell r="BJ48">
            <v>368327.24</v>
          </cell>
          <cell r="BT48">
            <v>1.7142857142857142</v>
          </cell>
        </row>
      </sheetData>
      <sheetData sheetId="37">
        <row r="10">
          <cell r="F10">
            <v>3563446.6628999999</v>
          </cell>
          <cell r="U10">
            <v>3214817.49</v>
          </cell>
          <cell r="V10">
            <v>5.3129999999999997</v>
          </cell>
          <cell r="W10">
            <v>348629.16999999993</v>
          </cell>
        </row>
        <row r="11">
          <cell r="F11">
            <v>664537.71000000008</v>
          </cell>
          <cell r="U11">
            <v>404987</v>
          </cell>
          <cell r="V11">
            <v>7.26</v>
          </cell>
          <cell r="W11">
            <v>259550.70999999996</v>
          </cell>
        </row>
        <row r="12">
          <cell r="F12">
            <v>872061.16</v>
          </cell>
          <cell r="U12">
            <v>586850</v>
          </cell>
          <cell r="V12">
            <v>7.26</v>
          </cell>
          <cell r="W12">
            <v>285211.16000000003</v>
          </cell>
        </row>
        <row r="13">
          <cell r="F13">
            <v>1693924.3884000001</v>
          </cell>
          <cell r="U13">
            <v>664057.56999999995</v>
          </cell>
          <cell r="V13">
            <v>7.26</v>
          </cell>
          <cell r="W13">
            <v>1029866.82</v>
          </cell>
        </row>
        <row r="14">
          <cell r="F14">
            <v>1715940.73</v>
          </cell>
          <cell r="U14">
            <v>627506</v>
          </cell>
          <cell r="V14">
            <v>7.26</v>
          </cell>
          <cell r="W14">
            <v>1088434.73</v>
          </cell>
        </row>
        <row r="15">
          <cell r="F15">
            <v>44711838.724699996</v>
          </cell>
          <cell r="U15">
            <v>14732597</v>
          </cell>
          <cell r="V15">
            <v>7.26</v>
          </cell>
          <cell r="W15">
            <v>29979241.719999999</v>
          </cell>
        </row>
        <row r="16">
          <cell r="F16">
            <v>26827503.600500003</v>
          </cell>
          <cell r="U16">
            <v>11509399</v>
          </cell>
          <cell r="V16">
            <v>7.26</v>
          </cell>
          <cell r="W16">
            <v>15318104.600000001</v>
          </cell>
        </row>
        <row r="17">
          <cell r="F17">
            <v>2958563.2399999998</v>
          </cell>
          <cell r="U17">
            <v>2293555</v>
          </cell>
          <cell r="V17">
            <v>7.26</v>
          </cell>
          <cell r="W17">
            <v>665008.24000000022</v>
          </cell>
        </row>
        <row r="18">
          <cell r="F18">
            <v>41500109.285999998</v>
          </cell>
          <cell r="U18">
            <v>19018538</v>
          </cell>
          <cell r="V18">
            <v>7.26</v>
          </cell>
          <cell r="W18">
            <v>22481571.289999999</v>
          </cell>
        </row>
        <row r="19">
          <cell r="F19">
            <v>4180883.986</v>
          </cell>
          <cell r="U19">
            <v>3564284.1300000004</v>
          </cell>
          <cell r="V19">
            <v>3.464</v>
          </cell>
          <cell r="W19">
            <v>616599.85999999987</v>
          </cell>
        </row>
        <row r="20">
          <cell r="F20">
            <v>510414.83779999998</v>
          </cell>
          <cell r="U20">
            <v>409173.91</v>
          </cell>
          <cell r="V20">
            <v>7.26</v>
          </cell>
          <cell r="W20">
            <v>101240.93000000005</v>
          </cell>
        </row>
        <row r="21">
          <cell r="F21">
            <v>59463.1</v>
          </cell>
          <cell r="U21">
            <v>57214.799999999996</v>
          </cell>
          <cell r="V21">
            <v>1.1060000000000001</v>
          </cell>
          <cell r="W21">
            <v>2248.3000000000029</v>
          </cell>
        </row>
        <row r="22">
          <cell r="F22">
            <v>31056372.778499994</v>
          </cell>
          <cell r="U22">
            <v>17890576</v>
          </cell>
          <cell r="V22">
            <v>7.26</v>
          </cell>
          <cell r="W22">
            <v>13165796.780000001</v>
          </cell>
        </row>
        <row r="23">
          <cell r="F23">
            <v>4495890.9300000006</v>
          </cell>
          <cell r="U23">
            <v>4087398.36</v>
          </cell>
          <cell r="V23">
            <v>5.6920000000000002</v>
          </cell>
          <cell r="W23">
            <v>408492.56999999983</v>
          </cell>
        </row>
        <row r="24">
          <cell r="F24">
            <v>107300.84</v>
          </cell>
          <cell r="U24">
            <v>95386.599999999991</v>
          </cell>
          <cell r="V24">
            <v>1.0740000000000001</v>
          </cell>
          <cell r="W24">
            <v>11914.240000000005</v>
          </cell>
        </row>
        <row r="25">
          <cell r="F25">
            <v>395541.41000000003</v>
          </cell>
          <cell r="U25">
            <v>360958.61</v>
          </cell>
          <cell r="V25">
            <v>4.875</v>
          </cell>
          <cell r="W25">
            <v>34582.799999999988</v>
          </cell>
        </row>
        <row r="26">
          <cell r="F26">
            <v>18053838.595899999</v>
          </cell>
          <cell r="U26">
            <v>5362841</v>
          </cell>
          <cell r="V26">
            <v>7.26</v>
          </cell>
          <cell r="W26">
            <v>12690997.600000001</v>
          </cell>
        </row>
        <row r="27">
          <cell r="F27">
            <v>440730.72000000003</v>
          </cell>
          <cell r="U27">
            <v>265232</v>
          </cell>
          <cell r="V27">
            <v>7.26</v>
          </cell>
          <cell r="W27">
            <v>175498.71999999997</v>
          </cell>
        </row>
        <row r="28">
          <cell r="F28">
            <v>121025.88</v>
          </cell>
          <cell r="U28">
            <v>96921</v>
          </cell>
          <cell r="V28">
            <v>7.26</v>
          </cell>
          <cell r="W28">
            <v>24104.880000000005</v>
          </cell>
        </row>
        <row r="29">
          <cell r="F29">
            <v>3810176.75</v>
          </cell>
          <cell r="U29">
            <v>3396084.41</v>
          </cell>
          <cell r="V29">
            <v>3.3090000000000002</v>
          </cell>
          <cell r="W29">
            <v>414092.33999999985</v>
          </cell>
        </row>
        <row r="30">
          <cell r="F30">
            <v>1174581.5399999998</v>
          </cell>
          <cell r="U30">
            <v>1074907.99</v>
          </cell>
          <cell r="V30">
            <v>2.99</v>
          </cell>
          <cell r="W30">
            <v>99673.550000000047</v>
          </cell>
        </row>
        <row r="31">
          <cell r="F31">
            <v>1168413.922</v>
          </cell>
          <cell r="U31">
            <v>1079524.72</v>
          </cell>
          <cell r="V31">
            <v>2.5310000000000001</v>
          </cell>
          <cell r="W31">
            <v>88889.199999999953</v>
          </cell>
        </row>
        <row r="32">
          <cell r="F32">
            <v>30094511.960699998</v>
          </cell>
          <cell r="U32">
            <v>17137956</v>
          </cell>
          <cell r="V32">
            <v>7.26</v>
          </cell>
          <cell r="W32">
            <v>12956555.960000001</v>
          </cell>
        </row>
        <row r="33">
          <cell r="F33">
            <v>581376.37</v>
          </cell>
          <cell r="U33">
            <v>272371</v>
          </cell>
          <cell r="V33">
            <v>7.26</v>
          </cell>
          <cell r="W33">
            <v>309005.37</v>
          </cell>
        </row>
        <row r="34">
          <cell r="F34">
            <v>77053.460000000006</v>
          </cell>
          <cell r="U34">
            <v>70231.700000000012</v>
          </cell>
          <cell r="V34">
            <v>7.26</v>
          </cell>
          <cell r="W34">
            <v>6821.7599999999948</v>
          </cell>
        </row>
        <row r="35">
          <cell r="F35">
            <v>5437990.9000000004</v>
          </cell>
          <cell r="U35">
            <v>1185558</v>
          </cell>
          <cell r="V35">
            <v>7.26</v>
          </cell>
          <cell r="W35">
            <v>4252432.9000000004</v>
          </cell>
        </row>
        <row r="36">
          <cell r="F36">
            <v>18007124.393800002</v>
          </cell>
          <cell r="U36">
            <v>15443593</v>
          </cell>
          <cell r="V36">
            <v>7.26</v>
          </cell>
          <cell r="W36">
            <v>2563531.3900000006</v>
          </cell>
        </row>
        <row r="37">
          <cell r="F37">
            <v>89412.79</v>
          </cell>
          <cell r="U37">
            <v>82962.51999999999</v>
          </cell>
          <cell r="V37">
            <v>2.181</v>
          </cell>
          <cell r="W37">
            <v>6450.2700000000041</v>
          </cell>
        </row>
        <row r="38">
          <cell r="F38">
            <v>121716.26</v>
          </cell>
          <cell r="U38">
            <v>106956.36</v>
          </cell>
          <cell r="V38">
            <v>4.42</v>
          </cell>
          <cell r="W38">
            <v>14759.899999999994</v>
          </cell>
        </row>
        <row r="39">
          <cell r="F39">
            <v>789678.43579999998</v>
          </cell>
          <cell r="U39">
            <v>718865.61999999988</v>
          </cell>
          <cell r="V39">
            <v>2.617</v>
          </cell>
          <cell r="W39">
            <v>70812.820000000065</v>
          </cell>
        </row>
        <row r="40">
          <cell r="F40">
            <v>597089.43999999994</v>
          </cell>
          <cell r="U40">
            <v>129954</v>
          </cell>
          <cell r="V40">
            <v>7.26</v>
          </cell>
          <cell r="W40">
            <v>467135.43999999994</v>
          </cell>
        </row>
        <row r="41">
          <cell r="F41">
            <v>576434.93590000004</v>
          </cell>
          <cell r="U41">
            <v>209451</v>
          </cell>
          <cell r="V41">
            <v>7.26</v>
          </cell>
          <cell r="W41">
            <v>366983.93999999994</v>
          </cell>
        </row>
        <row r="42">
          <cell r="F42">
            <v>1264616</v>
          </cell>
          <cell r="U42">
            <v>659692</v>
          </cell>
          <cell r="V42">
            <v>7.26</v>
          </cell>
          <cell r="W42">
            <v>604924</v>
          </cell>
        </row>
        <row r="43">
          <cell r="F43">
            <v>208881.9</v>
          </cell>
          <cell r="U43">
            <v>177386</v>
          </cell>
          <cell r="V43">
            <v>7.26</v>
          </cell>
          <cell r="W43">
            <v>31495.899999999994</v>
          </cell>
        </row>
        <row r="44">
          <cell r="F44">
            <v>143115.06</v>
          </cell>
          <cell r="U44">
            <v>137187.53</v>
          </cell>
          <cell r="V44">
            <v>3.1819999999999999</v>
          </cell>
          <cell r="W44">
            <v>5927.5299999999988</v>
          </cell>
        </row>
        <row r="45">
          <cell r="F45">
            <v>250680.72</v>
          </cell>
          <cell r="U45">
            <v>190845.7</v>
          </cell>
          <cell r="V45">
            <v>1.0329999999999999</v>
          </cell>
          <cell r="W45">
            <v>59835.01999999999</v>
          </cell>
        </row>
        <row r="46">
          <cell r="F46">
            <v>51291.38</v>
          </cell>
          <cell r="U46">
            <v>50400.95</v>
          </cell>
          <cell r="V46">
            <v>2.81</v>
          </cell>
          <cell r="W46">
            <v>890.43000000000029</v>
          </cell>
        </row>
        <row r="47">
          <cell r="F47">
            <v>979222.8236</v>
          </cell>
          <cell r="U47">
            <v>447579</v>
          </cell>
          <cell r="V47">
            <v>7.26</v>
          </cell>
          <cell r="W47">
            <v>531643.81999999995</v>
          </cell>
        </row>
        <row r="48">
          <cell r="F48">
            <v>1315515.5999999999</v>
          </cell>
          <cell r="U48">
            <v>843048.08</v>
          </cell>
          <cell r="V48">
            <v>7.26</v>
          </cell>
          <cell r="W48">
            <v>472467.52000000014</v>
          </cell>
        </row>
        <row r="49">
          <cell r="F49">
            <v>4148253.8747999999</v>
          </cell>
          <cell r="U49">
            <v>1718684</v>
          </cell>
          <cell r="V49">
            <v>7.26</v>
          </cell>
          <cell r="W49">
            <v>2429569.87</v>
          </cell>
        </row>
        <row r="50">
          <cell r="F50">
            <v>140479.37</v>
          </cell>
          <cell r="U50">
            <v>124036.73</v>
          </cell>
          <cell r="V50">
            <v>3.3980000000000001</v>
          </cell>
          <cell r="W50">
            <v>16442.64</v>
          </cell>
        </row>
        <row r="51">
          <cell r="F51">
            <v>2530148.4859999996</v>
          </cell>
          <cell r="U51">
            <v>1879735</v>
          </cell>
          <cell r="V51">
            <v>7.26</v>
          </cell>
          <cell r="W51">
            <v>650413.49000000022</v>
          </cell>
        </row>
        <row r="52">
          <cell r="F52">
            <v>63094.95</v>
          </cell>
          <cell r="U52">
            <v>60140.619999999995</v>
          </cell>
          <cell r="V52">
            <v>5.9349999999999996</v>
          </cell>
          <cell r="W52">
            <v>2954.3300000000017</v>
          </cell>
        </row>
        <row r="53">
          <cell r="F53">
            <v>375859.36</v>
          </cell>
          <cell r="U53">
            <v>133947</v>
          </cell>
          <cell r="V53">
            <v>7.26</v>
          </cell>
          <cell r="W53">
            <v>241912.36</v>
          </cell>
        </row>
        <row r="54">
          <cell r="F54">
            <v>70779.72</v>
          </cell>
          <cell r="U54">
            <v>35211</v>
          </cell>
          <cell r="V54">
            <v>7.26</v>
          </cell>
          <cell r="W54">
            <v>35568.720000000001</v>
          </cell>
        </row>
        <row r="55">
          <cell r="F55">
            <v>884160.67</v>
          </cell>
          <cell r="U55">
            <v>628716</v>
          </cell>
          <cell r="V55">
            <v>7.26</v>
          </cell>
          <cell r="W55">
            <v>255444.67000000004</v>
          </cell>
        </row>
        <row r="56">
          <cell r="F56">
            <v>2274480.2458999995</v>
          </cell>
          <cell r="U56">
            <v>656909</v>
          </cell>
          <cell r="V56">
            <v>7.26</v>
          </cell>
          <cell r="W56">
            <v>1617571.25</v>
          </cell>
        </row>
        <row r="57">
          <cell r="F57">
            <v>2113000.4819999998</v>
          </cell>
          <cell r="U57">
            <v>463914</v>
          </cell>
          <cell r="V57">
            <v>7.26</v>
          </cell>
          <cell r="W57">
            <v>1649086.48</v>
          </cell>
        </row>
        <row r="58">
          <cell r="F58">
            <v>1853665.3257000002</v>
          </cell>
          <cell r="U58">
            <v>1701409.7200000002</v>
          </cell>
          <cell r="V58">
            <v>6.5519999999999996</v>
          </cell>
          <cell r="W58">
            <v>152255.60999999987</v>
          </cell>
        </row>
        <row r="59">
          <cell r="F59">
            <v>1358702.48</v>
          </cell>
          <cell r="U59">
            <v>1020756</v>
          </cell>
          <cell r="V59">
            <v>7.26</v>
          </cell>
          <cell r="W59">
            <v>337946.48</v>
          </cell>
        </row>
        <row r="60">
          <cell r="F60">
            <v>2224553.33</v>
          </cell>
          <cell r="U60">
            <v>1629386</v>
          </cell>
          <cell r="V60">
            <v>7.26</v>
          </cell>
          <cell r="W60">
            <v>595167.33000000007</v>
          </cell>
        </row>
        <row r="61">
          <cell r="F61">
            <v>15058714.071199998</v>
          </cell>
          <cell r="U61">
            <v>7902994</v>
          </cell>
          <cell r="V61">
            <v>7.26</v>
          </cell>
          <cell r="W61">
            <v>7155720.0700000003</v>
          </cell>
        </row>
        <row r="62">
          <cell r="F62">
            <v>762205.8</v>
          </cell>
          <cell r="U62">
            <v>713167.52</v>
          </cell>
          <cell r="V62">
            <v>4.2249999999999996</v>
          </cell>
          <cell r="W62">
            <v>49038.280000000028</v>
          </cell>
        </row>
        <row r="63">
          <cell r="F63">
            <v>28790532.196300004</v>
          </cell>
          <cell r="U63">
            <v>18539257</v>
          </cell>
          <cell r="V63">
            <v>7.26</v>
          </cell>
          <cell r="W63">
            <v>10251275.199999999</v>
          </cell>
        </row>
        <row r="64">
          <cell r="F64">
            <v>1505186.1130000001</v>
          </cell>
          <cell r="U64">
            <v>1243517</v>
          </cell>
          <cell r="V64">
            <v>7.26</v>
          </cell>
          <cell r="W64">
            <v>261669.1100000001</v>
          </cell>
        </row>
        <row r="65">
          <cell r="F65">
            <v>1278288.8119999999</v>
          </cell>
          <cell r="U65">
            <v>1164710.73</v>
          </cell>
          <cell r="V65">
            <v>2.4929999999999999</v>
          </cell>
          <cell r="W65">
            <v>113578.08000000007</v>
          </cell>
        </row>
        <row r="66">
          <cell r="F66">
            <v>334300.69</v>
          </cell>
          <cell r="U66">
            <v>231352</v>
          </cell>
          <cell r="V66">
            <v>7.26</v>
          </cell>
          <cell r="W66">
            <v>102948.69</v>
          </cell>
        </row>
        <row r="67">
          <cell r="F67">
            <v>7425728.0583000006</v>
          </cell>
          <cell r="U67">
            <v>2203410</v>
          </cell>
          <cell r="V67">
            <v>7.26</v>
          </cell>
          <cell r="W67">
            <v>5222318.0599999996</v>
          </cell>
        </row>
        <row r="68">
          <cell r="F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F69">
            <v>34675255.133099996</v>
          </cell>
          <cell r="U69">
            <v>13263657</v>
          </cell>
          <cell r="V69">
            <v>7.26</v>
          </cell>
          <cell r="W69">
            <v>21411598.130000003</v>
          </cell>
        </row>
        <row r="70">
          <cell r="F70">
            <v>359982.3</v>
          </cell>
          <cell r="U70">
            <v>175934</v>
          </cell>
          <cell r="V70">
            <v>7.26</v>
          </cell>
          <cell r="W70">
            <v>184048.3</v>
          </cell>
        </row>
        <row r="71">
          <cell r="F71">
            <v>145243.1</v>
          </cell>
          <cell r="U71">
            <v>130531.72</v>
          </cell>
          <cell r="V71">
            <v>3.6190000000000002</v>
          </cell>
          <cell r="W71">
            <v>14711.380000000005</v>
          </cell>
        </row>
        <row r="72">
          <cell r="F72">
            <v>2683435.46</v>
          </cell>
          <cell r="U72">
            <v>492712</v>
          </cell>
          <cell r="V72">
            <v>7.26</v>
          </cell>
          <cell r="W72">
            <v>2190723.46</v>
          </cell>
        </row>
        <row r="73">
          <cell r="F73">
            <v>1871348.92</v>
          </cell>
          <cell r="U73">
            <v>1557470.74</v>
          </cell>
          <cell r="V73">
            <v>5.2919999999999998</v>
          </cell>
          <cell r="W73">
            <v>313878.17999999993</v>
          </cell>
        </row>
        <row r="74">
          <cell r="F74">
            <v>3272774.3539000005</v>
          </cell>
          <cell r="U74">
            <v>2729034</v>
          </cell>
          <cell r="V74">
            <v>7.26</v>
          </cell>
          <cell r="W74">
            <v>543740.35000000009</v>
          </cell>
        </row>
        <row r="75">
          <cell r="F75">
            <v>1081404.56</v>
          </cell>
          <cell r="U75">
            <v>387563</v>
          </cell>
          <cell r="V75">
            <v>7.26</v>
          </cell>
          <cell r="W75">
            <v>693841.56</v>
          </cell>
        </row>
        <row r="76">
          <cell r="F76">
            <v>10871898.8344</v>
          </cell>
          <cell r="U76">
            <v>3896321</v>
          </cell>
          <cell r="V76">
            <v>7.26</v>
          </cell>
          <cell r="W76">
            <v>6975577.8300000001</v>
          </cell>
        </row>
        <row r="77">
          <cell r="F77">
            <v>59952.91</v>
          </cell>
          <cell r="U77">
            <v>50831.23</v>
          </cell>
          <cell r="V77">
            <v>4.2839999999999998</v>
          </cell>
          <cell r="W77">
            <v>9121.68</v>
          </cell>
        </row>
        <row r="78">
          <cell r="F78">
            <v>2105839.48</v>
          </cell>
          <cell r="U78">
            <v>1024557.19</v>
          </cell>
          <cell r="V78">
            <v>7.26</v>
          </cell>
          <cell r="W78">
            <v>1081282.29</v>
          </cell>
        </row>
        <row r="79">
          <cell r="F79">
            <v>63695.610000000008</v>
          </cell>
          <cell r="U79">
            <v>61604.61</v>
          </cell>
          <cell r="V79">
            <v>0.78100000000000003</v>
          </cell>
          <cell r="W79">
            <v>2091</v>
          </cell>
        </row>
        <row r="80">
          <cell r="F80">
            <v>1042265.3900000001</v>
          </cell>
          <cell r="U80">
            <v>925901.07000000007</v>
          </cell>
          <cell r="V80">
            <v>2.3420000000000001</v>
          </cell>
          <cell r="W80">
            <v>116364.31999999995</v>
          </cell>
        </row>
        <row r="81">
          <cell r="F81">
            <v>4270269.895299999</v>
          </cell>
          <cell r="U81">
            <v>2577784</v>
          </cell>
          <cell r="V81">
            <v>7.26</v>
          </cell>
          <cell r="W81">
            <v>1692485.9000000004</v>
          </cell>
        </row>
        <row r="82">
          <cell r="F82">
            <v>749087.18680000002</v>
          </cell>
          <cell r="U82">
            <v>420717</v>
          </cell>
          <cell r="V82">
            <v>7.26</v>
          </cell>
          <cell r="W82">
            <v>328370.18999999994</v>
          </cell>
        </row>
        <row r="83">
          <cell r="F83">
            <v>902634.21770000004</v>
          </cell>
          <cell r="U83">
            <v>748542.01</v>
          </cell>
          <cell r="V83">
            <v>7.26</v>
          </cell>
          <cell r="W83">
            <v>154092.20999999996</v>
          </cell>
        </row>
        <row r="84">
          <cell r="F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F85">
            <v>12900245.288600001</v>
          </cell>
          <cell r="U85">
            <v>11176374.01</v>
          </cell>
          <cell r="V85">
            <v>6.444</v>
          </cell>
          <cell r="W85">
            <v>1723871.2799999993</v>
          </cell>
        </row>
        <row r="86">
          <cell r="F86">
            <v>60068.85</v>
          </cell>
          <cell r="U86">
            <v>57408.72</v>
          </cell>
          <cell r="V86">
            <v>0.53800000000000003</v>
          </cell>
          <cell r="W86">
            <v>2660.1299999999974</v>
          </cell>
        </row>
        <row r="87">
          <cell r="F87">
            <v>30647.57</v>
          </cell>
          <cell r="U87">
            <v>29548.12</v>
          </cell>
          <cell r="V87">
            <v>0.41499999999999998</v>
          </cell>
          <cell r="W87">
            <v>1099.4500000000007</v>
          </cell>
        </row>
        <row r="88">
          <cell r="F88">
            <v>2091318.7848999999</v>
          </cell>
          <cell r="U88">
            <v>1853740.57</v>
          </cell>
          <cell r="V88">
            <v>6.6980000000000004</v>
          </cell>
          <cell r="W88">
            <v>237578.20999999996</v>
          </cell>
        </row>
        <row r="89">
          <cell r="F89">
            <v>79888132.268699989</v>
          </cell>
          <cell r="U89">
            <v>16897892</v>
          </cell>
          <cell r="V89">
            <v>7.26</v>
          </cell>
          <cell r="W89">
            <v>62990240.269999996</v>
          </cell>
        </row>
        <row r="90">
          <cell r="F90">
            <v>2713223.9905000003</v>
          </cell>
          <cell r="U90">
            <v>476861</v>
          </cell>
          <cell r="V90">
            <v>7.26</v>
          </cell>
          <cell r="W90">
            <v>2236362.9900000002</v>
          </cell>
        </row>
        <row r="91">
          <cell r="F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F92">
            <v>2915255.5827999995</v>
          </cell>
          <cell r="U92">
            <v>2352392.11</v>
          </cell>
          <cell r="V92">
            <v>7.26</v>
          </cell>
          <cell r="W92">
            <v>562863.4700000002</v>
          </cell>
        </row>
        <row r="93">
          <cell r="F93">
            <v>14150489.503999999</v>
          </cell>
          <cell r="U93">
            <v>4252908</v>
          </cell>
          <cell r="V93">
            <v>7.26</v>
          </cell>
          <cell r="W93">
            <v>9897581.5</v>
          </cell>
        </row>
        <row r="94">
          <cell r="F94">
            <v>45635.97</v>
          </cell>
          <cell r="U94">
            <v>38733.730000000003</v>
          </cell>
          <cell r="V94">
            <v>2.9950000000000001</v>
          </cell>
          <cell r="W94">
            <v>6902.239999999998</v>
          </cell>
        </row>
        <row r="95">
          <cell r="F95">
            <v>331505.23</v>
          </cell>
          <cell r="U95">
            <v>307050.25</v>
          </cell>
          <cell r="V95">
            <v>6.2069999999999999</v>
          </cell>
          <cell r="W95">
            <v>24454.979999999981</v>
          </cell>
        </row>
        <row r="96">
          <cell r="F96">
            <v>3115191.4266999997</v>
          </cell>
          <cell r="U96">
            <v>1014948</v>
          </cell>
          <cell r="V96">
            <v>7.26</v>
          </cell>
          <cell r="W96">
            <v>2100243.4300000002</v>
          </cell>
        </row>
        <row r="97">
          <cell r="F97">
            <v>1002568.5638</v>
          </cell>
          <cell r="U97">
            <v>804980.84</v>
          </cell>
          <cell r="V97">
            <v>6.7629999999999999</v>
          </cell>
          <cell r="W97">
            <v>197587.72000000009</v>
          </cell>
        </row>
        <row r="98">
          <cell r="F98">
            <v>61717.62</v>
          </cell>
          <cell r="U98">
            <v>53609.460000000006</v>
          </cell>
          <cell r="V98">
            <v>3.871</v>
          </cell>
          <cell r="W98">
            <v>8108.1599999999962</v>
          </cell>
        </row>
        <row r="99">
          <cell r="F99">
            <v>5464447.9396000002</v>
          </cell>
          <cell r="U99">
            <v>2329734</v>
          </cell>
          <cell r="V99">
            <v>7.26</v>
          </cell>
          <cell r="W99">
            <v>3134713.9400000004</v>
          </cell>
        </row>
        <row r="100">
          <cell r="F100">
            <v>847140.6</v>
          </cell>
          <cell r="U100">
            <v>274307</v>
          </cell>
          <cell r="V100">
            <v>7.26</v>
          </cell>
          <cell r="W100">
            <v>572833.6</v>
          </cell>
        </row>
        <row r="101">
          <cell r="F101">
            <v>61203.799999999996</v>
          </cell>
          <cell r="U101">
            <v>54943.270000000004</v>
          </cell>
          <cell r="V101">
            <v>2.04</v>
          </cell>
          <cell r="W101">
            <v>6260.5299999999988</v>
          </cell>
        </row>
        <row r="102">
          <cell r="F102">
            <v>1515749.3713</v>
          </cell>
          <cell r="U102">
            <v>436568</v>
          </cell>
          <cell r="V102">
            <v>7.26</v>
          </cell>
          <cell r="W102">
            <v>1079181.3700000001</v>
          </cell>
        </row>
        <row r="103">
          <cell r="F103">
            <v>4818375.4158000005</v>
          </cell>
          <cell r="U103">
            <v>1369236</v>
          </cell>
          <cell r="V103">
            <v>7.26</v>
          </cell>
          <cell r="W103">
            <v>3449139.42</v>
          </cell>
        </row>
        <row r="104">
          <cell r="F104">
            <v>4890433.0690000001</v>
          </cell>
          <cell r="U104">
            <v>1193544</v>
          </cell>
          <cell r="V104">
            <v>7.26</v>
          </cell>
          <cell r="W104">
            <v>3696889.0700000003</v>
          </cell>
        </row>
        <row r="105">
          <cell r="F105">
            <v>44370.922000000006</v>
          </cell>
          <cell r="U105">
            <v>38448.28</v>
          </cell>
          <cell r="V105">
            <v>0.47799999999999998</v>
          </cell>
          <cell r="W105">
            <v>5922.6399999999994</v>
          </cell>
        </row>
        <row r="106">
          <cell r="F106">
            <v>29800.25</v>
          </cell>
          <cell r="U106">
            <v>23624.75</v>
          </cell>
          <cell r="V106">
            <v>1.3180000000000001</v>
          </cell>
          <cell r="W106">
            <v>6175.5</v>
          </cell>
        </row>
        <row r="107">
          <cell r="F107">
            <v>2125298.7859999998</v>
          </cell>
          <cell r="U107">
            <v>1806547.99</v>
          </cell>
          <cell r="V107">
            <v>1.3180000000000001</v>
          </cell>
          <cell r="W107">
            <v>318750.80000000005</v>
          </cell>
        </row>
        <row r="108">
          <cell r="F108">
            <v>40757.68</v>
          </cell>
          <cell r="U108">
            <v>35302.65</v>
          </cell>
          <cell r="V108">
            <v>0.69799999999999995</v>
          </cell>
          <cell r="W108">
            <v>5455.0299999999988</v>
          </cell>
        </row>
        <row r="109">
          <cell r="F109">
            <v>1092898.72</v>
          </cell>
          <cell r="U109">
            <v>730315.15</v>
          </cell>
          <cell r="V109">
            <v>7.26</v>
          </cell>
          <cell r="W109">
            <v>362583.56999999995</v>
          </cell>
        </row>
        <row r="110">
          <cell r="F110">
            <v>673833.35000000009</v>
          </cell>
          <cell r="U110">
            <v>268620</v>
          </cell>
          <cell r="V110">
            <v>7.26</v>
          </cell>
          <cell r="W110">
            <v>405213.35</v>
          </cell>
        </row>
        <row r="111">
          <cell r="F111">
            <v>2347286.8000000003</v>
          </cell>
          <cell r="U111">
            <v>2166456.67</v>
          </cell>
          <cell r="V111">
            <v>6.7450000000000001</v>
          </cell>
          <cell r="W111">
            <v>180830.12999999989</v>
          </cell>
        </row>
        <row r="112">
          <cell r="F112">
            <v>195298.99000000002</v>
          </cell>
          <cell r="U112">
            <v>187064.44</v>
          </cell>
          <cell r="V112">
            <v>3.5409999999999999</v>
          </cell>
          <cell r="W112">
            <v>8234.5499999999884</v>
          </cell>
        </row>
        <row r="113">
          <cell r="F113">
            <v>2000365.2068</v>
          </cell>
          <cell r="U113">
            <v>1801782.64</v>
          </cell>
          <cell r="V113">
            <v>4.9480000000000004</v>
          </cell>
          <cell r="W113">
            <v>198582.57000000007</v>
          </cell>
        </row>
        <row r="114">
          <cell r="F114">
            <v>235117.82</v>
          </cell>
          <cell r="U114">
            <v>212092.45</v>
          </cell>
          <cell r="V114">
            <v>4.3869999999999996</v>
          </cell>
          <cell r="W114">
            <v>23025.369999999995</v>
          </cell>
        </row>
        <row r="115">
          <cell r="F115">
            <v>6186445.4979999997</v>
          </cell>
          <cell r="U115">
            <v>2763519</v>
          </cell>
          <cell r="V115">
            <v>7.26</v>
          </cell>
          <cell r="W115">
            <v>3422926.5</v>
          </cell>
        </row>
        <row r="116">
          <cell r="F116">
            <v>825160.5</v>
          </cell>
          <cell r="U116">
            <v>695290.84</v>
          </cell>
          <cell r="V116">
            <v>4.1989999999999998</v>
          </cell>
          <cell r="W116">
            <v>129869.66000000003</v>
          </cell>
        </row>
        <row r="117">
          <cell r="F117">
            <v>1030236.4937000001</v>
          </cell>
          <cell r="U117">
            <v>519090</v>
          </cell>
          <cell r="V117">
            <v>7.26</v>
          </cell>
          <cell r="W117">
            <v>511146.49</v>
          </cell>
        </row>
        <row r="118">
          <cell r="F118">
            <v>1222576.3499999999</v>
          </cell>
          <cell r="U118">
            <v>1120344.9700000002</v>
          </cell>
          <cell r="V118">
            <v>5.4589999999999996</v>
          </cell>
          <cell r="W118">
            <v>102231.37999999989</v>
          </cell>
        </row>
        <row r="119">
          <cell r="F119">
            <v>1218195.3999999999</v>
          </cell>
          <cell r="U119">
            <v>691515</v>
          </cell>
          <cell r="V119">
            <v>7.26</v>
          </cell>
          <cell r="W119">
            <v>526680.39999999991</v>
          </cell>
        </row>
        <row r="120">
          <cell r="F120">
            <v>61649.69</v>
          </cell>
          <cell r="U120">
            <v>52648.55</v>
          </cell>
          <cell r="V120">
            <v>0.45300000000000001</v>
          </cell>
          <cell r="W120">
            <v>9001.14</v>
          </cell>
        </row>
        <row r="121">
          <cell r="F121">
            <v>463857.18999999994</v>
          </cell>
          <cell r="U121">
            <v>315593.43</v>
          </cell>
          <cell r="V121">
            <v>4.8899999999999997</v>
          </cell>
          <cell r="W121">
            <v>148263.76</v>
          </cell>
        </row>
        <row r="122">
          <cell r="F122">
            <v>91497585.582699999</v>
          </cell>
          <cell r="U122">
            <v>70771327</v>
          </cell>
          <cell r="V122">
            <v>7.26</v>
          </cell>
          <cell r="W122">
            <v>20726258.579999998</v>
          </cell>
        </row>
        <row r="123">
          <cell r="F123">
            <v>332402.06</v>
          </cell>
          <cell r="U123">
            <v>297506.01</v>
          </cell>
          <cell r="V123">
            <v>1.716</v>
          </cell>
          <cell r="W123">
            <v>34896.049999999988</v>
          </cell>
        </row>
        <row r="124">
          <cell r="F124">
            <v>1324470.3128</v>
          </cell>
          <cell r="U124">
            <v>438504</v>
          </cell>
          <cell r="V124">
            <v>7.26</v>
          </cell>
          <cell r="W124">
            <v>885966.31</v>
          </cell>
        </row>
        <row r="125">
          <cell r="F125">
            <v>69013.3</v>
          </cell>
          <cell r="U125">
            <v>60169.600000000006</v>
          </cell>
          <cell r="V125">
            <v>3.6840000000000002</v>
          </cell>
          <cell r="W125">
            <v>8843.6999999999971</v>
          </cell>
        </row>
        <row r="126">
          <cell r="F126">
            <v>858903.15</v>
          </cell>
          <cell r="U126">
            <v>345576</v>
          </cell>
          <cell r="V126">
            <v>7.26</v>
          </cell>
          <cell r="W126">
            <v>513327.15</v>
          </cell>
        </row>
        <row r="127">
          <cell r="F127">
            <v>324085.88</v>
          </cell>
          <cell r="U127">
            <v>286868.13</v>
          </cell>
          <cell r="V127">
            <v>3.8610000000000002</v>
          </cell>
          <cell r="W127">
            <v>37217.75</v>
          </cell>
        </row>
        <row r="128">
          <cell r="F128">
            <v>35568497.419000007</v>
          </cell>
          <cell r="U128">
            <v>17610703</v>
          </cell>
          <cell r="V128">
            <v>7.26</v>
          </cell>
          <cell r="W128">
            <v>17957794.420000002</v>
          </cell>
        </row>
        <row r="129">
          <cell r="F129">
            <v>3665019.2695000004</v>
          </cell>
          <cell r="U129">
            <v>3217223.22</v>
          </cell>
          <cell r="V129">
            <v>3.714</v>
          </cell>
          <cell r="W129">
            <v>447796.04999999981</v>
          </cell>
        </row>
        <row r="130">
          <cell r="F130">
            <v>47474569.848500006</v>
          </cell>
          <cell r="U130">
            <v>10906940</v>
          </cell>
          <cell r="V130">
            <v>7.26</v>
          </cell>
          <cell r="W130">
            <v>36567629.850000001</v>
          </cell>
        </row>
        <row r="131">
          <cell r="F131">
            <v>37228066.491300002</v>
          </cell>
          <cell r="U131">
            <v>31847321</v>
          </cell>
          <cell r="V131">
            <v>7.26</v>
          </cell>
          <cell r="W131">
            <v>5380745.4900000021</v>
          </cell>
        </row>
        <row r="132">
          <cell r="F132">
            <v>2666133.5619999999</v>
          </cell>
          <cell r="U132">
            <v>2326807.4900000002</v>
          </cell>
          <cell r="V132">
            <v>5.8280000000000003</v>
          </cell>
          <cell r="W132">
            <v>339326.06999999983</v>
          </cell>
        </row>
        <row r="133">
          <cell r="F133">
            <v>37961.410000000003</v>
          </cell>
          <cell r="U133">
            <v>27436.780000000006</v>
          </cell>
          <cell r="V133">
            <v>2.4390000000000001</v>
          </cell>
          <cell r="W133">
            <v>10524.629999999997</v>
          </cell>
        </row>
        <row r="134">
          <cell r="F134">
            <v>1774033.9500000002</v>
          </cell>
          <cell r="U134">
            <v>1478423.56</v>
          </cell>
          <cell r="V134">
            <v>6.6840000000000002</v>
          </cell>
          <cell r="W134">
            <v>295610.3899999999</v>
          </cell>
        </row>
        <row r="135">
          <cell r="F135">
            <v>225092.67</v>
          </cell>
          <cell r="U135">
            <v>202188.08000000002</v>
          </cell>
          <cell r="V135">
            <v>6.4050000000000002</v>
          </cell>
          <cell r="W135">
            <v>22904.589999999997</v>
          </cell>
        </row>
        <row r="136">
          <cell r="F136">
            <v>1091162.6100000001</v>
          </cell>
          <cell r="U136">
            <v>962885.83000000007</v>
          </cell>
          <cell r="V136">
            <v>1.4650000000000001</v>
          </cell>
          <cell r="W136">
            <v>128276.78000000003</v>
          </cell>
        </row>
        <row r="137">
          <cell r="F137">
            <v>573127.23</v>
          </cell>
          <cell r="U137">
            <v>517769.13</v>
          </cell>
          <cell r="V137">
            <v>0.77900000000000003</v>
          </cell>
          <cell r="W137">
            <v>55358.099999999977</v>
          </cell>
        </row>
        <row r="138">
          <cell r="F138">
            <v>40102194.492700003</v>
          </cell>
          <cell r="U138">
            <v>31311170</v>
          </cell>
          <cell r="V138">
            <v>7.26</v>
          </cell>
          <cell r="W138">
            <v>8791024.4900000021</v>
          </cell>
        </row>
        <row r="139">
          <cell r="F139">
            <v>1917328.4389000002</v>
          </cell>
          <cell r="U139">
            <v>1615169.0499999998</v>
          </cell>
          <cell r="V139">
            <v>3.4860000000000002</v>
          </cell>
          <cell r="W139">
            <v>302159.39000000013</v>
          </cell>
        </row>
        <row r="140">
          <cell r="F140">
            <v>2068591.7183000001</v>
          </cell>
          <cell r="U140">
            <v>1871864.03</v>
          </cell>
          <cell r="V140">
            <v>5.391</v>
          </cell>
          <cell r="W140">
            <v>196727.68999999994</v>
          </cell>
        </row>
        <row r="141">
          <cell r="F141">
            <v>126398.04</v>
          </cell>
          <cell r="U141">
            <v>54692</v>
          </cell>
          <cell r="V141">
            <v>7.26</v>
          </cell>
          <cell r="W141">
            <v>71706.039999999994</v>
          </cell>
        </row>
        <row r="142">
          <cell r="F142">
            <v>21226.5</v>
          </cell>
          <cell r="U142">
            <v>20835.599999999999</v>
          </cell>
          <cell r="V142">
            <v>0.42099999999999999</v>
          </cell>
          <cell r="W142">
            <v>390.90000000000146</v>
          </cell>
        </row>
        <row r="143">
          <cell r="F143">
            <v>1642289.0277999998</v>
          </cell>
          <cell r="U143">
            <v>1398523.56</v>
          </cell>
          <cell r="V143">
            <v>4.1550000000000002</v>
          </cell>
          <cell r="W143">
            <v>243765.46999999997</v>
          </cell>
        </row>
        <row r="144">
          <cell r="F144">
            <v>2347833.7540000002</v>
          </cell>
          <cell r="U144">
            <v>2048947.17</v>
          </cell>
          <cell r="V144">
            <v>6.4790000000000001</v>
          </cell>
          <cell r="W144">
            <v>298886.58000000007</v>
          </cell>
        </row>
        <row r="145">
          <cell r="F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F146">
            <v>115859.91</v>
          </cell>
          <cell r="U146">
            <v>70422</v>
          </cell>
          <cell r="V146">
            <v>7.26</v>
          </cell>
          <cell r="W146">
            <v>45437.91</v>
          </cell>
        </row>
        <row r="147">
          <cell r="F147">
            <v>6948163.4708999991</v>
          </cell>
          <cell r="U147">
            <v>2364945</v>
          </cell>
          <cell r="V147">
            <v>7.26</v>
          </cell>
          <cell r="W147">
            <v>4583218.47</v>
          </cell>
        </row>
        <row r="148">
          <cell r="F148">
            <v>2922083.0476000002</v>
          </cell>
          <cell r="U148">
            <v>1742642</v>
          </cell>
          <cell r="V148">
            <v>7.26</v>
          </cell>
          <cell r="W148">
            <v>1179441.0499999998</v>
          </cell>
        </row>
        <row r="149">
          <cell r="F149">
            <v>133765.03999999998</v>
          </cell>
          <cell r="U149">
            <v>73810</v>
          </cell>
          <cell r="V149">
            <v>7.26</v>
          </cell>
          <cell r="W149">
            <v>59955.040000000008</v>
          </cell>
        </row>
        <row r="150">
          <cell r="F150">
            <v>19945931.545199998</v>
          </cell>
          <cell r="U150">
            <v>5368649</v>
          </cell>
          <cell r="V150">
            <v>7.26</v>
          </cell>
          <cell r="W150">
            <v>14577282.550000001</v>
          </cell>
        </row>
        <row r="151">
          <cell r="F151">
            <v>122450.84</v>
          </cell>
          <cell r="U151">
            <v>106236.87999999999</v>
          </cell>
          <cell r="V151">
            <v>5.0430000000000001</v>
          </cell>
          <cell r="W151">
            <v>16213.960000000006</v>
          </cell>
        </row>
        <row r="152">
          <cell r="F152">
            <v>2456921.13</v>
          </cell>
          <cell r="U152">
            <v>2195939.52</v>
          </cell>
          <cell r="V152">
            <v>5.8650000000000002</v>
          </cell>
          <cell r="W152">
            <v>260981.60999999987</v>
          </cell>
        </row>
        <row r="153">
          <cell r="F153">
            <v>32171623.330300003</v>
          </cell>
          <cell r="U153">
            <v>15562415</v>
          </cell>
          <cell r="V153">
            <v>7.26</v>
          </cell>
          <cell r="W153">
            <v>16609208.329999998</v>
          </cell>
        </row>
        <row r="154">
          <cell r="F154">
            <v>41889.64</v>
          </cell>
          <cell r="U154">
            <v>40970.01</v>
          </cell>
          <cell r="V154">
            <v>2.0710000000000002</v>
          </cell>
          <cell r="W154">
            <v>919.62999999999738</v>
          </cell>
        </row>
        <row r="155">
          <cell r="F155">
            <v>33334.85</v>
          </cell>
          <cell r="U155">
            <v>31824.649999999998</v>
          </cell>
          <cell r="V155">
            <v>1.7629999999999999</v>
          </cell>
          <cell r="W155">
            <v>1510.2000000000007</v>
          </cell>
        </row>
        <row r="156">
          <cell r="F156">
            <v>421179.74739999999</v>
          </cell>
          <cell r="U156">
            <v>400925.73</v>
          </cell>
          <cell r="V156">
            <v>5.79</v>
          </cell>
          <cell r="W156">
            <v>20254.020000000019</v>
          </cell>
        </row>
        <row r="157">
          <cell r="F157">
            <v>350471.07000000007</v>
          </cell>
          <cell r="U157">
            <v>101277</v>
          </cell>
          <cell r="V157">
            <v>7.26</v>
          </cell>
          <cell r="W157">
            <v>249194.07</v>
          </cell>
        </row>
        <row r="158">
          <cell r="F158">
            <v>239537.04</v>
          </cell>
          <cell r="U158">
            <v>215776.93</v>
          </cell>
          <cell r="V158">
            <v>4.0979999999999999</v>
          </cell>
          <cell r="W158">
            <v>23760.110000000015</v>
          </cell>
        </row>
        <row r="159">
          <cell r="F159">
            <v>12783155.098199999</v>
          </cell>
          <cell r="U159">
            <v>4499990</v>
          </cell>
          <cell r="V159">
            <v>7.26</v>
          </cell>
          <cell r="W159">
            <v>8283165.0999999996</v>
          </cell>
        </row>
        <row r="160">
          <cell r="F160">
            <v>294695.27</v>
          </cell>
          <cell r="U160">
            <v>244299</v>
          </cell>
          <cell r="V160">
            <v>7.26</v>
          </cell>
          <cell r="W160">
            <v>50396.270000000019</v>
          </cell>
        </row>
        <row r="161">
          <cell r="F161">
            <v>9768106.0079999994</v>
          </cell>
          <cell r="U161">
            <v>4626193</v>
          </cell>
          <cell r="V161">
            <v>7.26</v>
          </cell>
          <cell r="W161">
            <v>5141913.01</v>
          </cell>
        </row>
        <row r="162">
          <cell r="F162">
            <v>5589782.3554000007</v>
          </cell>
          <cell r="U162">
            <v>3361380</v>
          </cell>
          <cell r="V162">
            <v>7.26</v>
          </cell>
          <cell r="W162">
            <v>2228402.3600000003</v>
          </cell>
        </row>
        <row r="163">
          <cell r="F163">
            <v>1734664.7953999997</v>
          </cell>
          <cell r="U163">
            <v>437173</v>
          </cell>
          <cell r="V163">
            <v>7.26</v>
          </cell>
          <cell r="W163">
            <v>1297491.8</v>
          </cell>
        </row>
        <row r="164">
          <cell r="F164">
            <v>242082.03999999998</v>
          </cell>
          <cell r="U164">
            <v>216152.99</v>
          </cell>
          <cell r="V164">
            <v>6.6470000000000002</v>
          </cell>
          <cell r="W164">
            <v>25929.050000000017</v>
          </cell>
        </row>
        <row r="165">
          <cell r="F165">
            <v>19491095.934700001</v>
          </cell>
          <cell r="U165">
            <v>12609047</v>
          </cell>
          <cell r="V165">
            <v>7.26</v>
          </cell>
          <cell r="W165">
            <v>6882048.9299999997</v>
          </cell>
        </row>
        <row r="166">
          <cell r="F166">
            <v>21232578.614300001</v>
          </cell>
          <cell r="U166">
            <v>18411985.550000001</v>
          </cell>
          <cell r="V166">
            <v>4.0940000000000003</v>
          </cell>
          <cell r="W166">
            <v>2820593.0599999987</v>
          </cell>
        </row>
        <row r="167">
          <cell r="F167">
            <v>278914.86</v>
          </cell>
          <cell r="U167">
            <v>93291</v>
          </cell>
          <cell r="V167">
            <v>7.26</v>
          </cell>
          <cell r="W167">
            <v>185623.86</v>
          </cell>
        </row>
        <row r="168">
          <cell r="F168">
            <v>455323.68</v>
          </cell>
          <cell r="U168">
            <v>140360</v>
          </cell>
          <cell r="V168">
            <v>7.26</v>
          </cell>
          <cell r="W168">
            <v>314963.68</v>
          </cell>
        </row>
        <row r="169">
          <cell r="F169">
            <v>502756.86</v>
          </cell>
          <cell r="U169">
            <v>483211.78</v>
          </cell>
          <cell r="V169">
            <v>0.77100000000000002</v>
          </cell>
          <cell r="W169">
            <v>19545.079999999958</v>
          </cell>
        </row>
        <row r="170">
          <cell r="F170">
            <v>53984.06</v>
          </cell>
          <cell r="U170">
            <v>45563.479999999996</v>
          </cell>
          <cell r="V170">
            <v>0.68</v>
          </cell>
          <cell r="W170">
            <v>8420.5800000000017</v>
          </cell>
        </row>
        <row r="171">
          <cell r="F171">
            <v>639996.58000000007</v>
          </cell>
          <cell r="U171">
            <v>569298.55999999994</v>
          </cell>
          <cell r="V171">
            <v>2.6379999999999999</v>
          </cell>
          <cell r="W171">
            <v>70698.020000000019</v>
          </cell>
        </row>
        <row r="172">
          <cell r="F172">
            <v>19488938.000899997</v>
          </cell>
          <cell r="U172">
            <v>5660864</v>
          </cell>
          <cell r="V172">
            <v>7.26</v>
          </cell>
          <cell r="W172">
            <v>13828074</v>
          </cell>
        </row>
        <row r="173">
          <cell r="F173">
            <v>16246571.9109</v>
          </cell>
          <cell r="U173">
            <v>6156843</v>
          </cell>
          <cell r="V173">
            <v>7.26</v>
          </cell>
          <cell r="W173">
            <v>10089728.91</v>
          </cell>
        </row>
        <row r="174">
          <cell r="F174">
            <v>5675480.6200000001</v>
          </cell>
          <cell r="U174">
            <v>2819421</v>
          </cell>
          <cell r="V174">
            <v>7.26</v>
          </cell>
          <cell r="W174">
            <v>2856059.62</v>
          </cell>
        </row>
        <row r="175">
          <cell r="F175">
            <v>43672905.189900003</v>
          </cell>
          <cell r="U175">
            <v>20321708</v>
          </cell>
          <cell r="V175">
            <v>6.8639999999999999</v>
          </cell>
          <cell r="W175">
            <v>23351197.189999998</v>
          </cell>
        </row>
        <row r="176">
          <cell r="F176">
            <v>684109.82</v>
          </cell>
          <cell r="U176">
            <v>624853.66999999993</v>
          </cell>
          <cell r="V176">
            <v>1.915</v>
          </cell>
          <cell r="W176">
            <v>59256.150000000023</v>
          </cell>
        </row>
        <row r="177">
          <cell r="F177">
            <v>2781545.3459999999</v>
          </cell>
          <cell r="U177">
            <v>2038179.9</v>
          </cell>
          <cell r="V177">
            <v>4.1550000000000002</v>
          </cell>
          <cell r="W177">
            <v>743365.45000000019</v>
          </cell>
        </row>
        <row r="178">
          <cell r="F178">
            <v>248499.74</v>
          </cell>
          <cell r="U178">
            <v>226754</v>
          </cell>
          <cell r="V178">
            <v>7.26</v>
          </cell>
          <cell r="W178">
            <v>21745.739999999991</v>
          </cell>
        </row>
        <row r="179">
          <cell r="F179">
            <v>22039331.327600002</v>
          </cell>
          <cell r="U179">
            <v>6897000</v>
          </cell>
          <cell r="V179">
            <v>7.26</v>
          </cell>
          <cell r="W179">
            <v>15142331.329999998</v>
          </cell>
        </row>
        <row r="180">
          <cell r="F180">
            <v>1511376.5911999999</v>
          </cell>
          <cell r="U180">
            <v>850388</v>
          </cell>
          <cell r="V180">
            <v>7.26</v>
          </cell>
          <cell r="W180">
            <v>660988.59000000008</v>
          </cell>
        </row>
        <row r="181">
          <cell r="F181">
            <v>2029549.1964000002</v>
          </cell>
          <cell r="U181">
            <v>1202784.8799999999</v>
          </cell>
          <cell r="V181">
            <v>6.835</v>
          </cell>
          <cell r="W181">
            <v>826764.32000000007</v>
          </cell>
        </row>
        <row r="182">
          <cell r="F182">
            <v>1572798.6805999998</v>
          </cell>
          <cell r="U182">
            <v>702485.33</v>
          </cell>
          <cell r="V182">
            <v>6.8460000000000001</v>
          </cell>
          <cell r="W182">
            <v>870313.35</v>
          </cell>
        </row>
        <row r="183">
          <cell r="F183">
            <v>22728042.541999999</v>
          </cell>
          <cell r="U183">
            <v>11476003</v>
          </cell>
          <cell r="V183">
            <v>7.26</v>
          </cell>
          <cell r="W183">
            <v>11252039.539999999</v>
          </cell>
        </row>
        <row r="184">
          <cell r="F184">
            <v>37503218.994099997</v>
          </cell>
          <cell r="U184">
            <v>17033377.93</v>
          </cell>
          <cell r="V184">
            <v>6.8449999999999998</v>
          </cell>
          <cell r="W184">
            <v>20469841.060000002</v>
          </cell>
        </row>
        <row r="185">
          <cell r="F185">
            <v>1323251.2693</v>
          </cell>
          <cell r="U185">
            <v>1090646.9500000002</v>
          </cell>
          <cell r="V185">
            <v>6.2939999999999996</v>
          </cell>
          <cell r="W185">
            <v>232604.31999999983</v>
          </cell>
        </row>
        <row r="186">
          <cell r="F186">
            <v>5463711.517500001</v>
          </cell>
          <cell r="U186">
            <v>1146838</v>
          </cell>
          <cell r="V186">
            <v>7.26</v>
          </cell>
          <cell r="W186">
            <v>4316873.5199999996</v>
          </cell>
        </row>
        <row r="187">
          <cell r="F187">
            <v>8384735.8911000006</v>
          </cell>
          <cell r="U187">
            <v>2588674</v>
          </cell>
          <cell r="V187">
            <v>7.26</v>
          </cell>
          <cell r="W187">
            <v>5796061.8899999997</v>
          </cell>
        </row>
        <row r="188">
          <cell r="F188">
            <v>3710795.3213000004</v>
          </cell>
          <cell r="U188">
            <v>665493.66</v>
          </cell>
          <cell r="V188">
            <v>6.8570000000000002</v>
          </cell>
          <cell r="W188">
            <v>3045301.6599999997</v>
          </cell>
        </row>
        <row r="189">
          <cell r="F189">
            <v>8467566.1760000009</v>
          </cell>
          <cell r="U189">
            <v>2679424</v>
          </cell>
          <cell r="V189">
            <v>7.26</v>
          </cell>
          <cell r="W189">
            <v>5788142.1799999997</v>
          </cell>
        </row>
        <row r="190">
          <cell r="F190">
            <v>8490788.9898000006</v>
          </cell>
          <cell r="U190">
            <v>7478975.0200000005</v>
          </cell>
          <cell r="V190">
            <v>5.1280000000000001</v>
          </cell>
          <cell r="W190">
            <v>1011813.9699999997</v>
          </cell>
        </row>
        <row r="191">
          <cell r="F191">
            <v>14462611.050500002</v>
          </cell>
          <cell r="U191">
            <v>2874597</v>
          </cell>
          <cell r="V191">
            <v>7.26</v>
          </cell>
          <cell r="W191">
            <v>11588014.050000001</v>
          </cell>
        </row>
        <row r="192">
          <cell r="F192">
            <v>2902806.75</v>
          </cell>
          <cell r="U192">
            <v>767215.08</v>
          </cell>
          <cell r="V192">
            <v>7.2309999999999999</v>
          </cell>
          <cell r="W192">
            <v>2135591.67</v>
          </cell>
        </row>
        <row r="193">
          <cell r="F193">
            <v>4358789.6273000007</v>
          </cell>
          <cell r="U193">
            <v>1809797</v>
          </cell>
          <cell r="V193">
            <v>7.26</v>
          </cell>
          <cell r="W193">
            <v>2548992.63</v>
          </cell>
        </row>
        <row r="194">
          <cell r="F194">
            <v>3895278.4076999999</v>
          </cell>
          <cell r="U194">
            <v>766777</v>
          </cell>
          <cell r="V194">
            <v>7.26</v>
          </cell>
          <cell r="W194">
            <v>3128501.41</v>
          </cell>
        </row>
        <row r="195">
          <cell r="F195">
            <v>2714059.0008</v>
          </cell>
          <cell r="U195">
            <v>880638</v>
          </cell>
          <cell r="V195">
            <v>7.26</v>
          </cell>
          <cell r="W195">
            <v>1833421</v>
          </cell>
        </row>
        <row r="196">
          <cell r="F196">
            <v>24607652.682500001</v>
          </cell>
          <cell r="U196">
            <v>12454772</v>
          </cell>
          <cell r="V196">
            <v>7.26</v>
          </cell>
          <cell r="W196">
            <v>12152880.68</v>
          </cell>
        </row>
        <row r="197">
          <cell r="F197">
            <v>7005191.3355</v>
          </cell>
          <cell r="U197">
            <v>3775805</v>
          </cell>
          <cell r="V197">
            <v>7.26</v>
          </cell>
          <cell r="W197">
            <v>3229386.34</v>
          </cell>
        </row>
        <row r="198">
          <cell r="F198">
            <v>23243025.6494</v>
          </cell>
          <cell r="U198">
            <v>10459772.060000001</v>
          </cell>
          <cell r="V198">
            <v>7.1859999999999999</v>
          </cell>
          <cell r="W198">
            <v>12783253.589999998</v>
          </cell>
        </row>
        <row r="199">
          <cell r="F199">
            <v>7528886.3656000011</v>
          </cell>
          <cell r="U199">
            <v>1226940</v>
          </cell>
          <cell r="V199">
            <v>7.26</v>
          </cell>
          <cell r="W199">
            <v>6301946.3700000001</v>
          </cell>
        </row>
        <row r="200">
          <cell r="F200">
            <v>3603883.0032000002</v>
          </cell>
          <cell r="U200">
            <v>1206128</v>
          </cell>
          <cell r="V200">
            <v>7.26</v>
          </cell>
          <cell r="W200">
            <v>2397755</v>
          </cell>
        </row>
        <row r="201">
          <cell r="F201">
            <v>6775181.6454000007</v>
          </cell>
          <cell r="U201">
            <v>5893354.2200000007</v>
          </cell>
          <cell r="V201">
            <v>4.29</v>
          </cell>
          <cell r="W201">
            <v>881827.4299999997</v>
          </cell>
        </row>
        <row r="202">
          <cell r="F202">
            <v>3734055.4879000001</v>
          </cell>
          <cell r="U202">
            <v>759880</v>
          </cell>
          <cell r="V202">
            <v>7.26</v>
          </cell>
          <cell r="W202">
            <v>2974175.49</v>
          </cell>
        </row>
        <row r="203">
          <cell r="F203">
            <v>12142643.713199999</v>
          </cell>
          <cell r="U203">
            <v>2706528</v>
          </cell>
          <cell r="V203">
            <v>7.26</v>
          </cell>
          <cell r="W203">
            <v>9436115.7100000009</v>
          </cell>
        </row>
        <row r="204">
          <cell r="F204">
            <v>22648438.830000002</v>
          </cell>
          <cell r="U204">
            <v>6870743</v>
          </cell>
          <cell r="V204">
            <v>7.26</v>
          </cell>
          <cell r="W204">
            <v>15777695.829999998</v>
          </cell>
        </row>
        <row r="205">
          <cell r="F205">
            <v>27342463.559999999</v>
          </cell>
          <cell r="U205">
            <v>13511586</v>
          </cell>
          <cell r="V205">
            <v>7.26</v>
          </cell>
          <cell r="W205">
            <v>13830877.559999999</v>
          </cell>
        </row>
        <row r="206">
          <cell r="F206">
            <v>22894938.203699999</v>
          </cell>
          <cell r="U206">
            <v>7549069</v>
          </cell>
          <cell r="V206">
            <v>7.26</v>
          </cell>
          <cell r="W206">
            <v>15345869.199999999</v>
          </cell>
        </row>
        <row r="207">
          <cell r="F207">
            <v>9889087.0099999998</v>
          </cell>
          <cell r="U207">
            <v>2997654</v>
          </cell>
          <cell r="V207">
            <v>7.26</v>
          </cell>
          <cell r="W207">
            <v>6891433.0099999998</v>
          </cell>
        </row>
        <row r="208">
          <cell r="F208">
            <v>31894462.075400002</v>
          </cell>
          <cell r="U208">
            <v>11889823</v>
          </cell>
          <cell r="V208">
            <v>7.26</v>
          </cell>
          <cell r="W208">
            <v>20004639.079999998</v>
          </cell>
        </row>
        <row r="209">
          <cell r="F209">
            <v>12223362.3071</v>
          </cell>
          <cell r="U209">
            <v>5714225</v>
          </cell>
          <cell r="V209">
            <v>7.26</v>
          </cell>
          <cell r="W209">
            <v>6509137.3100000005</v>
          </cell>
        </row>
        <row r="210">
          <cell r="F210">
            <v>35185425.414999999</v>
          </cell>
          <cell r="U210">
            <v>19566406.109999999</v>
          </cell>
          <cell r="V210">
            <v>7.0979999999999999</v>
          </cell>
          <cell r="W210">
            <v>15619019.310000002</v>
          </cell>
        </row>
        <row r="211">
          <cell r="F211">
            <v>5937693.2800000003</v>
          </cell>
          <cell r="U211">
            <v>2455090</v>
          </cell>
          <cell r="V211">
            <v>7.26</v>
          </cell>
          <cell r="W211">
            <v>3482603.2800000003</v>
          </cell>
        </row>
        <row r="212">
          <cell r="F212">
            <v>6848158.7176999999</v>
          </cell>
          <cell r="U212">
            <v>2462955</v>
          </cell>
          <cell r="V212">
            <v>7.26</v>
          </cell>
          <cell r="W212">
            <v>4385203.72</v>
          </cell>
        </row>
        <row r="213">
          <cell r="F213">
            <v>35412421.693599999</v>
          </cell>
          <cell r="U213">
            <v>14180595</v>
          </cell>
          <cell r="V213">
            <v>7.26</v>
          </cell>
          <cell r="W213">
            <v>21231826.689999998</v>
          </cell>
        </row>
        <row r="214">
          <cell r="F214">
            <v>19371468.138</v>
          </cell>
          <cell r="U214">
            <v>15816077.280000001</v>
          </cell>
          <cell r="V214">
            <v>6.1970000000000001</v>
          </cell>
          <cell r="W214">
            <v>3555390.8599999994</v>
          </cell>
        </row>
        <row r="215">
          <cell r="F215">
            <v>8789004.1920000017</v>
          </cell>
          <cell r="U215">
            <v>3992758</v>
          </cell>
          <cell r="V215">
            <v>7.26</v>
          </cell>
          <cell r="W215">
            <v>4796246.1899999995</v>
          </cell>
        </row>
        <row r="216">
          <cell r="F216">
            <v>13506789.74</v>
          </cell>
          <cell r="U216">
            <v>3561877</v>
          </cell>
          <cell r="V216">
            <v>7.26</v>
          </cell>
          <cell r="W216">
            <v>9944912.7400000002</v>
          </cell>
        </row>
        <row r="217">
          <cell r="F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F218">
            <v>10276513.1074</v>
          </cell>
          <cell r="U218">
            <v>3777895.37</v>
          </cell>
          <cell r="V218">
            <v>7.1879999999999997</v>
          </cell>
          <cell r="W218">
            <v>6498617.7399999993</v>
          </cell>
        </row>
        <row r="219">
          <cell r="F219">
            <v>5094842.0718999999</v>
          </cell>
          <cell r="U219">
            <v>1706019.11</v>
          </cell>
          <cell r="V219">
            <v>5.4580000000000002</v>
          </cell>
          <cell r="W219">
            <v>3388822.96</v>
          </cell>
        </row>
        <row r="220">
          <cell r="F220">
            <v>16726574.9122</v>
          </cell>
          <cell r="U220">
            <v>9502431.7400000002</v>
          </cell>
          <cell r="V220">
            <v>5.9630000000000001</v>
          </cell>
          <cell r="W220">
            <v>7224143.1699999999</v>
          </cell>
        </row>
        <row r="221">
          <cell r="F221">
            <v>7892270.3199999994</v>
          </cell>
          <cell r="U221">
            <v>3516677.38</v>
          </cell>
          <cell r="V221">
            <v>6.726</v>
          </cell>
          <cell r="W221">
            <v>4375592.9400000004</v>
          </cell>
        </row>
        <row r="222">
          <cell r="F222">
            <v>35833323.175399996</v>
          </cell>
          <cell r="U222">
            <v>15847643.300000001</v>
          </cell>
          <cell r="V222">
            <v>4.6479999999999997</v>
          </cell>
          <cell r="W222">
            <v>19985679.879999999</v>
          </cell>
        </row>
        <row r="223">
          <cell r="F223">
            <v>700364.38</v>
          </cell>
          <cell r="U223">
            <v>611230.47</v>
          </cell>
          <cell r="V223">
            <v>3.8319999999999999</v>
          </cell>
          <cell r="W223">
            <v>89133.910000000033</v>
          </cell>
        </row>
        <row r="224">
          <cell r="F224">
            <v>1651035.24</v>
          </cell>
          <cell r="U224">
            <v>70059</v>
          </cell>
          <cell r="V224">
            <v>7.26</v>
          </cell>
          <cell r="W224">
            <v>1580976.24</v>
          </cell>
        </row>
        <row r="225">
          <cell r="F225">
            <v>2795123.31</v>
          </cell>
          <cell r="U225">
            <v>22929.5</v>
          </cell>
          <cell r="V225">
            <v>7.26</v>
          </cell>
          <cell r="W225">
            <v>2772193.81</v>
          </cell>
        </row>
        <row r="226">
          <cell r="F226">
            <v>2579379.12</v>
          </cell>
          <cell r="U226">
            <v>13733.5</v>
          </cell>
          <cell r="V226">
            <v>7.26</v>
          </cell>
          <cell r="W226">
            <v>2565645.62</v>
          </cell>
        </row>
        <row r="227">
          <cell r="F227">
            <v>28887631.862399999</v>
          </cell>
          <cell r="U227">
            <v>13040838.789999999</v>
          </cell>
          <cell r="V227">
            <v>6.0940000000000003</v>
          </cell>
          <cell r="W227">
            <v>15846793.07</v>
          </cell>
        </row>
        <row r="228">
          <cell r="F228">
            <v>23976488.32</v>
          </cell>
          <cell r="U228">
            <v>9635109</v>
          </cell>
          <cell r="V228">
            <v>7.26</v>
          </cell>
          <cell r="W228">
            <v>14341379.32</v>
          </cell>
        </row>
        <row r="229">
          <cell r="F229">
            <v>16321748.731900001</v>
          </cell>
          <cell r="U229">
            <v>5679740</v>
          </cell>
          <cell r="V229">
            <v>7.26</v>
          </cell>
          <cell r="W229">
            <v>10642008.73</v>
          </cell>
        </row>
        <row r="230">
          <cell r="F230">
            <v>23020951.9375</v>
          </cell>
          <cell r="U230">
            <v>16487730.52</v>
          </cell>
          <cell r="V230">
            <v>6.8419999999999996</v>
          </cell>
          <cell r="W230">
            <v>6533221.4200000018</v>
          </cell>
        </row>
        <row r="231">
          <cell r="F231">
            <v>30832945.121399999</v>
          </cell>
          <cell r="U231">
            <v>9418394.3100000005</v>
          </cell>
          <cell r="V231">
            <v>6.875</v>
          </cell>
          <cell r="W231">
            <v>21414550.810000002</v>
          </cell>
        </row>
        <row r="232">
          <cell r="F232">
            <v>23154746.863699999</v>
          </cell>
          <cell r="U232">
            <v>7621124.8899999997</v>
          </cell>
          <cell r="V232">
            <v>6.6059999999999999</v>
          </cell>
          <cell r="W232">
            <v>15533621.969999999</v>
          </cell>
        </row>
        <row r="233">
          <cell r="F233">
            <v>18648081.363600001</v>
          </cell>
          <cell r="U233">
            <v>7596540.8700000001</v>
          </cell>
          <cell r="V233">
            <v>6.4790000000000001</v>
          </cell>
          <cell r="W233">
            <v>11051540.489999998</v>
          </cell>
        </row>
        <row r="234">
          <cell r="F234">
            <v>21736665.336800002</v>
          </cell>
          <cell r="U234">
            <v>14642557.210000001</v>
          </cell>
          <cell r="V234">
            <v>6.9660000000000002</v>
          </cell>
          <cell r="W234">
            <v>7094108.129999999</v>
          </cell>
        </row>
        <row r="235">
          <cell r="F235">
            <v>40355376.285999998</v>
          </cell>
          <cell r="U235">
            <v>22328099.510000002</v>
          </cell>
          <cell r="V235">
            <v>6.9219999999999997</v>
          </cell>
          <cell r="W235">
            <v>18027276.779999997</v>
          </cell>
        </row>
        <row r="236">
          <cell r="F236">
            <v>20072623.278000001</v>
          </cell>
          <cell r="U236">
            <v>7780542</v>
          </cell>
          <cell r="V236">
            <v>7.26</v>
          </cell>
          <cell r="W236">
            <v>12292081.280000001</v>
          </cell>
        </row>
        <row r="237">
          <cell r="F237">
            <v>31164979.021600001</v>
          </cell>
          <cell r="U237">
            <v>15987383.93</v>
          </cell>
          <cell r="V237">
            <v>6.8680000000000003</v>
          </cell>
          <cell r="W237">
            <v>15177595.09</v>
          </cell>
        </row>
        <row r="238">
          <cell r="F238">
            <v>27014449.3803</v>
          </cell>
          <cell r="U238">
            <v>7820230</v>
          </cell>
          <cell r="V238">
            <v>7.26</v>
          </cell>
          <cell r="W238">
            <v>19194219.379999999</v>
          </cell>
        </row>
        <row r="239">
          <cell r="F239">
            <v>6554342.6361000007</v>
          </cell>
          <cell r="U239">
            <v>3379772</v>
          </cell>
          <cell r="V239">
            <v>7.26</v>
          </cell>
          <cell r="W239">
            <v>3174570.6399999997</v>
          </cell>
        </row>
        <row r="240">
          <cell r="F240">
            <v>33953010.316399999</v>
          </cell>
          <cell r="U240">
            <v>26470096.280000001</v>
          </cell>
          <cell r="V240">
            <v>5.0650000000000004</v>
          </cell>
          <cell r="W240">
            <v>7482914.0399999991</v>
          </cell>
        </row>
        <row r="241">
          <cell r="F241">
            <v>29725644.292999998</v>
          </cell>
          <cell r="U241">
            <v>8354203</v>
          </cell>
          <cell r="V241">
            <v>7.26</v>
          </cell>
          <cell r="W241">
            <v>21371441.289999999</v>
          </cell>
        </row>
        <row r="242">
          <cell r="F242">
            <v>9726398.2991999984</v>
          </cell>
          <cell r="U242">
            <v>7781561.9800000004</v>
          </cell>
          <cell r="V242">
            <v>4.4240000000000004</v>
          </cell>
          <cell r="W242">
            <v>1944836.3200000003</v>
          </cell>
        </row>
        <row r="243">
          <cell r="F243">
            <v>11737528.7501</v>
          </cell>
          <cell r="U243">
            <v>7961500.25</v>
          </cell>
          <cell r="V243">
            <v>5.5659999999999998</v>
          </cell>
          <cell r="W243">
            <v>3776028.5</v>
          </cell>
        </row>
        <row r="244">
          <cell r="F244">
            <v>13213127.698099999</v>
          </cell>
          <cell r="U244">
            <v>5715072</v>
          </cell>
          <cell r="V244">
            <v>7.26</v>
          </cell>
          <cell r="W244">
            <v>7498055.6999999993</v>
          </cell>
        </row>
        <row r="245">
          <cell r="F245">
            <v>8661413.6346000005</v>
          </cell>
          <cell r="U245">
            <v>3427204</v>
          </cell>
          <cell r="V245">
            <v>7.26</v>
          </cell>
          <cell r="W245">
            <v>5234209.6300000008</v>
          </cell>
        </row>
        <row r="246">
          <cell r="F246">
            <v>16219086.558699999</v>
          </cell>
          <cell r="U246">
            <v>4437796</v>
          </cell>
          <cell r="V246">
            <v>7.26</v>
          </cell>
          <cell r="W246">
            <v>11781290.560000001</v>
          </cell>
        </row>
        <row r="247">
          <cell r="F247">
            <v>12418132.1976</v>
          </cell>
          <cell r="U247">
            <v>7633285</v>
          </cell>
          <cell r="V247">
            <v>7.26</v>
          </cell>
          <cell r="W247">
            <v>4784847.1999999993</v>
          </cell>
        </row>
        <row r="248">
          <cell r="F248">
            <v>14693148.3651</v>
          </cell>
          <cell r="U248">
            <v>2831158</v>
          </cell>
          <cell r="V248">
            <v>7.26</v>
          </cell>
          <cell r="W248">
            <v>11861990.369999999</v>
          </cell>
        </row>
        <row r="249">
          <cell r="F249">
            <v>3954997.8599999994</v>
          </cell>
          <cell r="U249">
            <v>1397088.47</v>
          </cell>
          <cell r="V249">
            <v>7.1509999999999998</v>
          </cell>
          <cell r="W249">
            <v>2557909.3899999997</v>
          </cell>
        </row>
        <row r="250">
          <cell r="F250">
            <v>10004621.588500001</v>
          </cell>
          <cell r="U250">
            <v>3262886</v>
          </cell>
          <cell r="V250">
            <v>7.26</v>
          </cell>
          <cell r="W250">
            <v>6741735.5899999999</v>
          </cell>
        </row>
        <row r="251">
          <cell r="F251">
            <v>8862403.470900001</v>
          </cell>
          <cell r="U251">
            <v>3238565</v>
          </cell>
          <cell r="V251">
            <v>7.26</v>
          </cell>
          <cell r="W251">
            <v>5623838.4700000007</v>
          </cell>
        </row>
        <row r="252">
          <cell r="F252">
            <v>19863463.343699999</v>
          </cell>
          <cell r="U252">
            <v>9041362</v>
          </cell>
          <cell r="V252">
            <v>7.26</v>
          </cell>
          <cell r="W252">
            <v>10822101.34</v>
          </cell>
        </row>
        <row r="253">
          <cell r="F253">
            <v>16672378.1964</v>
          </cell>
          <cell r="U253">
            <v>6630558</v>
          </cell>
          <cell r="V253">
            <v>7.26</v>
          </cell>
          <cell r="W253">
            <v>10041820.199999999</v>
          </cell>
        </row>
        <row r="254">
          <cell r="F254">
            <v>2605994.75</v>
          </cell>
          <cell r="U254">
            <v>2321595.4699999997</v>
          </cell>
          <cell r="V254">
            <v>2.3639999999999999</v>
          </cell>
          <cell r="W254">
            <v>284399.28000000026</v>
          </cell>
        </row>
        <row r="255">
          <cell r="F255">
            <v>3352234.5900000003</v>
          </cell>
          <cell r="U255">
            <v>1016037</v>
          </cell>
          <cell r="V255">
            <v>1.3879999999999999</v>
          </cell>
          <cell r="W255">
            <v>2336197.59</v>
          </cell>
        </row>
        <row r="256">
          <cell r="F256">
            <v>5350961.8543999996</v>
          </cell>
          <cell r="U256">
            <v>4724033.83</v>
          </cell>
          <cell r="V256">
            <v>2.786</v>
          </cell>
          <cell r="W256">
            <v>626928.01999999955</v>
          </cell>
        </row>
        <row r="257">
          <cell r="F257">
            <v>4977559.0360000003</v>
          </cell>
          <cell r="U257">
            <v>4367368.9400000004</v>
          </cell>
          <cell r="V257">
            <v>2.59</v>
          </cell>
          <cell r="W257">
            <v>610190.09999999963</v>
          </cell>
        </row>
        <row r="258">
          <cell r="F258">
            <v>768294.56</v>
          </cell>
          <cell r="U258">
            <v>445911.43</v>
          </cell>
          <cell r="V258">
            <v>5.2329999999999997</v>
          </cell>
          <cell r="W258">
            <v>322383.13000000006</v>
          </cell>
        </row>
        <row r="259">
          <cell r="F259">
            <v>155173.20000000001</v>
          </cell>
          <cell r="U259">
            <v>142790.75</v>
          </cell>
          <cell r="V259">
            <v>7.2060000000000004</v>
          </cell>
          <cell r="W259">
            <v>12382.450000000012</v>
          </cell>
        </row>
        <row r="260">
          <cell r="F260">
            <v>4393263.82</v>
          </cell>
          <cell r="U260">
            <v>3556983.46</v>
          </cell>
          <cell r="V260">
            <v>4.45</v>
          </cell>
          <cell r="W260">
            <v>836280.36000000034</v>
          </cell>
        </row>
        <row r="261">
          <cell r="F261">
            <v>4874750.7838000003</v>
          </cell>
          <cell r="U261">
            <v>3774788.71</v>
          </cell>
          <cell r="V261">
            <v>6.827</v>
          </cell>
          <cell r="W261">
            <v>1099962.0700000003</v>
          </cell>
        </row>
        <row r="262">
          <cell r="F262">
            <v>934781.20689999999</v>
          </cell>
          <cell r="U262">
            <v>501975.98</v>
          </cell>
          <cell r="V262">
            <v>7.26</v>
          </cell>
          <cell r="W262">
            <v>432805.23</v>
          </cell>
        </row>
        <row r="263">
          <cell r="F263">
            <v>16701857.182600001</v>
          </cell>
          <cell r="U263">
            <v>15056056.140000001</v>
          </cell>
          <cell r="V263">
            <v>3.1440000000000001</v>
          </cell>
          <cell r="W263">
            <v>1645801.0399999991</v>
          </cell>
        </row>
        <row r="264">
          <cell r="F264">
            <v>8685442.8890000004</v>
          </cell>
          <cell r="U264">
            <v>6778161.2000000002</v>
          </cell>
          <cell r="V264">
            <v>6.468</v>
          </cell>
          <cell r="W264">
            <v>1907281.6900000004</v>
          </cell>
        </row>
      </sheetData>
      <sheetData sheetId="38"/>
      <sheetData sheetId="39"/>
      <sheetData sheetId="40"/>
      <sheetData sheetId="41"/>
      <sheetData sheetId="42"/>
      <sheetData sheetId="43">
        <row r="7">
          <cell r="N7">
            <v>1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1</v>
          </cell>
        </row>
        <row r="17">
          <cell r="N17">
            <v>0</v>
          </cell>
        </row>
        <row r="18">
          <cell r="N18">
            <v>1</v>
          </cell>
        </row>
        <row r="19">
          <cell r="N19">
            <v>0</v>
          </cell>
        </row>
        <row r="20">
          <cell r="N20">
            <v>1</v>
          </cell>
        </row>
        <row r="21">
          <cell r="N21">
            <v>1</v>
          </cell>
        </row>
        <row r="22">
          <cell r="N22">
            <v>1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1</v>
          </cell>
        </row>
        <row r="27">
          <cell r="N27">
            <v>1</v>
          </cell>
        </row>
        <row r="28">
          <cell r="N28">
            <v>1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1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1</v>
          </cell>
        </row>
        <row r="35">
          <cell r="N35">
            <v>1</v>
          </cell>
        </row>
        <row r="36">
          <cell r="N36">
            <v>1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1</v>
          </cell>
        </row>
        <row r="42">
          <cell r="N42">
            <v>2</v>
          </cell>
        </row>
        <row r="43">
          <cell r="N43">
            <v>1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1</v>
          </cell>
        </row>
        <row r="48">
          <cell r="N48">
            <v>0</v>
          </cell>
        </row>
        <row r="49">
          <cell r="N49">
            <v>1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1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1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1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1</v>
          </cell>
        </row>
        <row r="69">
          <cell r="N69">
            <v>0</v>
          </cell>
        </row>
        <row r="70">
          <cell r="N70">
            <v>2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1</v>
          </cell>
        </row>
        <row r="75">
          <cell r="N75">
            <v>0</v>
          </cell>
        </row>
        <row r="76">
          <cell r="N76">
            <v>1</v>
          </cell>
        </row>
        <row r="77">
          <cell r="N77">
            <v>1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1</v>
          </cell>
        </row>
        <row r="83">
          <cell r="N83">
            <v>1</v>
          </cell>
        </row>
        <row r="84">
          <cell r="N84">
            <v>1</v>
          </cell>
        </row>
        <row r="85">
          <cell r="N85">
            <v>1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1</v>
          </cell>
        </row>
        <row r="92">
          <cell r="N92">
            <v>1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1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1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2</v>
          </cell>
        </row>
        <row r="103">
          <cell r="N103">
            <v>1</v>
          </cell>
        </row>
        <row r="104">
          <cell r="N104">
            <v>1</v>
          </cell>
        </row>
        <row r="105">
          <cell r="N105">
            <v>1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1</v>
          </cell>
        </row>
        <row r="109">
          <cell r="N109">
            <v>1</v>
          </cell>
        </row>
        <row r="110">
          <cell r="N110">
            <v>1</v>
          </cell>
        </row>
        <row r="111">
          <cell r="N111">
            <v>1</v>
          </cell>
        </row>
        <row r="112">
          <cell r="N112">
            <v>0</v>
          </cell>
        </row>
        <row r="113">
          <cell r="N113">
            <v>2</v>
          </cell>
        </row>
        <row r="114">
          <cell r="N114">
            <v>0</v>
          </cell>
        </row>
        <row r="115">
          <cell r="N115">
            <v>1</v>
          </cell>
        </row>
        <row r="116">
          <cell r="N116">
            <v>0</v>
          </cell>
        </row>
        <row r="117">
          <cell r="N117">
            <v>1</v>
          </cell>
        </row>
        <row r="118">
          <cell r="N118">
            <v>2</v>
          </cell>
        </row>
        <row r="119">
          <cell r="N119">
            <v>0</v>
          </cell>
        </row>
        <row r="120">
          <cell r="N120">
            <v>1</v>
          </cell>
        </row>
        <row r="121">
          <cell r="N121">
            <v>0</v>
          </cell>
        </row>
        <row r="122">
          <cell r="N122">
            <v>1</v>
          </cell>
        </row>
        <row r="123">
          <cell r="N123">
            <v>0</v>
          </cell>
        </row>
        <row r="124">
          <cell r="N124">
            <v>1</v>
          </cell>
        </row>
        <row r="125">
          <cell r="N125">
            <v>0</v>
          </cell>
        </row>
        <row r="126">
          <cell r="N126">
            <v>1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1</v>
          </cell>
        </row>
        <row r="130">
          <cell r="N130">
            <v>1</v>
          </cell>
        </row>
        <row r="131">
          <cell r="N131">
            <v>2</v>
          </cell>
        </row>
        <row r="132">
          <cell r="N132">
            <v>1</v>
          </cell>
        </row>
        <row r="133">
          <cell r="N133">
            <v>1</v>
          </cell>
        </row>
        <row r="134">
          <cell r="N134">
            <v>1</v>
          </cell>
        </row>
        <row r="135">
          <cell r="N135">
            <v>0</v>
          </cell>
        </row>
        <row r="136">
          <cell r="N136">
            <v>1</v>
          </cell>
        </row>
        <row r="137">
          <cell r="N137">
            <v>1</v>
          </cell>
        </row>
        <row r="138">
          <cell r="N138">
            <v>0</v>
          </cell>
        </row>
        <row r="139">
          <cell r="N139">
            <v>1</v>
          </cell>
        </row>
        <row r="140">
          <cell r="N140">
            <v>1</v>
          </cell>
        </row>
        <row r="141">
          <cell r="N141">
            <v>1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2</v>
          </cell>
        </row>
        <row r="149">
          <cell r="N149">
            <v>1</v>
          </cell>
        </row>
        <row r="150">
          <cell r="N150">
            <v>0</v>
          </cell>
        </row>
        <row r="151">
          <cell r="N151">
            <v>1</v>
          </cell>
        </row>
        <row r="152">
          <cell r="N152">
            <v>1</v>
          </cell>
        </row>
        <row r="153">
          <cell r="N153">
            <v>1</v>
          </cell>
        </row>
        <row r="154">
          <cell r="N154">
            <v>0</v>
          </cell>
        </row>
        <row r="155">
          <cell r="N155">
            <v>1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1</v>
          </cell>
        </row>
        <row r="162">
          <cell r="N162">
            <v>0</v>
          </cell>
        </row>
        <row r="163">
          <cell r="N163">
            <v>1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2</v>
          </cell>
        </row>
        <row r="167">
          <cell r="N167">
            <v>1</v>
          </cell>
        </row>
        <row r="168">
          <cell r="N168">
            <v>2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1</v>
          </cell>
        </row>
        <row r="174">
          <cell r="N174">
            <v>2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2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1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2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1</v>
          </cell>
        </row>
        <row r="216">
          <cell r="N216">
            <v>0</v>
          </cell>
        </row>
        <row r="217">
          <cell r="N217">
            <v>1</v>
          </cell>
        </row>
        <row r="218">
          <cell r="N218">
            <v>1</v>
          </cell>
        </row>
        <row r="219">
          <cell r="N219">
            <v>1</v>
          </cell>
        </row>
        <row r="220">
          <cell r="N220">
            <v>1</v>
          </cell>
        </row>
        <row r="221">
          <cell r="N221">
            <v>0</v>
          </cell>
        </row>
        <row r="223">
          <cell r="N223">
            <v>0</v>
          </cell>
        </row>
        <row r="224">
          <cell r="N224">
            <v>2</v>
          </cell>
        </row>
        <row r="225">
          <cell r="N225">
            <v>0</v>
          </cell>
        </row>
        <row r="227">
          <cell r="N227">
            <v>1</v>
          </cell>
        </row>
        <row r="228">
          <cell r="N228">
            <v>1</v>
          </cell>
        </row>
        <row r="229">
          <cell r="N229">
            <v>0</v>
          </cell>
        </row>
        <row r="230">
          <cell r="N230">
            <v>1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2</v>
          </cell>
        </row>
        <row r="240">
          <cell r="N240">
            <v>2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1</v>
          </cell>
        </row>
        <row r="252">
          <cell r="N252">
            <v>0</v>
          </cell>
        </row>
        <row r="253">
          <cell r="N253">
            <v>1</v>
          </cell>
        </row>
        <row r="254">
          <cell r="N254">
            <v>1</v>
          </cell>
        </row>
        <row r="255">
          <cell r="N255">
            <v>0</v>
          </cell>
        </row>
        <row r="257">
          <cell r="N257">
            <v>3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1</v>
          </cell>
        </row>
        <row r="261">
          <cell r="N261">
            <v>1</v>
          </cell>
        </row>
        <row r="262">
          <cell r="N262">
            <v>94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2">
          <cell r="K12">
            <v>2453500.9300000002</v>
          </cell>
        </row>
        <row r="18">
          <cell r="K18">
            <v>2865050.71</v>
          </cell>
        </row>
        <row r="31">
          <cell r="K31">
            <v>1139415.54</v>
          </cell>
        </row>
        <row r="57">
          <cell r="K57">
            <v>1691420.76</v>
          </cell>
        </row>
        <row r="85">
          <cell r="K85">
            <v>3511673.94</v>
          </cell>
        </row>
        <row r="92">
          <cell r="K92">
            <v>968761.69</v>
          </cell>
        </row>
        <row r="118">
          <cell r="K118">
            <v>3285035.9</v>
          </cell>
        </row>
        <row r="126">
          <cell r="K126">
            <v>3547428.43</v>
          </cell>
        </row>
        <row r="146">
          <cell r="K146">
            <v>2297768.0699999998</v>
          </cell>
        </row>
        <row r="149">
          <cell r="K149">
            <v>2530000.34</v>
          </cell>
        </row>
        <row r="168">
          <cell r="K168">
            <v>1483390.46</v>
          </cell>
        </row>
        <row r="184">
          <cell r="K184">
            <v>402841.20999999996</v>
          </cell>
        </row>
        <row r="191">
          <cell r="K191">
            <v>1237063.4099999999</v>
          </cell>
        </row>
        <row r="199">
          <cell r="K199">
            <v>1758062.9</v>
          </cell>
        </row>
        <row r="204">
          <cell r="K204">
            <v>2124627.5099999998</v>
          </cell>
        </row>
        <row r="210">
          <cell r="K210">
            <v>1740729.31</v>
          </cell>
        </row>
        <row r="223">
          <cell r="K223">
            <v>1766165.05</v>
          </cell>
        </row>
        <row r="227">
          <cell r="K227">
            <v>2544625.5099999998</v>
          </cell>
        </row>
        <row r="244">
          <cell r="K244">
            <v>1662543.43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10E8-0CF4-4FCE-9F44-FF9EEC4A9FCC}">
  <sheetPr>
    <tabColor theme="7" tint="0.39997558519241921"/>
    <pageSetUpPr fitToPage="1"/>
  </sheetPr>
  <dimension ref="A1:T283"/>
  <sheetViews>
    <sheetView tabSelected="1" workbookViewId="0">
      <pane ySplit="11" topLeftCell="A12" activePane="bottomLeft" state="frozen"/>
      <selection pane="bottomLeft" activeCell="D19" sqref="D19"/>
    </sheetView>
  </sheetViews>
  <sheetFormatPr defaultColWidth="9.28515625" defaultRowHeight="12.75" x14ac:dyDescent="0.2"/>
  <cols>
    <col min="1" max="1" width="6.5703125" customWidth="1"/>
    <col min="2" max="3" width="5" style="17" customWidth="1"/>
    <col min="4" max="4" width="26.7109375" customWidth="1"/>
    <col min="5" max="5" width="9.140625" customWidth="1"/>
    <col min="6" max="6" width="14.5703125" customWidth="1"/>
    <col min="7" max="7" width="16.42578125" customWidth="1"/>
    <col min="8" max="8" width="9" customWidth="1"/>
    <col min="9" max="9" width="1.5703125" style="129" customWidth="1"/>
    <col min="10" max="10" width="17.140625" customWidth="1"/>
    <col min="11" max="11" width="1.5703125" customWidth="1"/>
    <col min="12" max="12" width="17.28515625" customWidth="1"/>
    <col min="13" max="13" width="16.42578125" customWidth="1"/>
    <col min="14" max="14" width="12.85546875" customWidth="1"/>
    <col min="15" max="15" width="1.5703125" style="130" customWidth="1"/>
    <col min="16" max="16" width="13.85546875" customWidth="1"/>
    <col min="17" max="17" width="1.5703125" style="130" customWidth="1"/>
    <col min="18" max="19" width="9.140625" customWidth="1"/>
    <col min="20" max="20" width="65.28515625" style="131" customWidth="1"/>
    <col min="21" max="21" width="6.7109375" customWidth="1"/>
    <col min="22" max="22" width="4" customWidth="1"/>
  </cols>
  <sheetData>
    <row r="1" spans="1:20" ht="12.75" customHeight="1" x14ac:dyDescent="0.2">
      <c r="A1" s="1" t="s">
        <v>0</v>
      </c>
      <c r="B1" s="1"/>
      <c r="C1" s="1"/>
      <c r="D1" s="1"/>
      <c r="E1" s="1"/>
      <c r="F1" s="1"/>
      <c r="G1" s="1"/>
      <c r="H1" s="2"/>
      <c r="I1" s="3"/>
      <c r="J1" s="4"/>
      <c r="K1" s="5"/>
      <c r="L1" s="6" t="s">
        <v>1</v>
      </c>
      <c r="M1" s="6"/>
      <c r="N1" s="6"/>
      <c r="O1" s="7"/>
      <c r="P1" s="8"/>
      <c r="Q1" s="7"/>
      <c r="R1" s="8"/>
      <c r="S1" s="8"/>
      <c r="T1" s="9"/>
    </row>
    <row r="2" spans="1:20" ht="12.75" customHeight="1" x14ac:dyDescent="0.2">
      <c r="A2" s="10" t="s">
        <v>2</v>
      </c>
      <c r="B2" s="11"/>
      <c r="C2" s="11"/>
      <c r="D2" s="11"/>
      <c r="E2" s="11"/>
      <c r="F2" s="11"/>
      <c r="G2" s="11"/>
      <c r="H2" s="11"/>
      <c r="I2" s="3"/>
      <c r="J2" s="12"/>
      <c r="K2" s="5"/>
      <c r="L2" s="13" t="s">
        <v>3</v>
      </c>
      <c r="M2" s="6"/>
      <c r="N2" s="6"/>
      <c r="O2" s="7"/>
      <c r="P2" s="8"/>
      <c r="Q2" s="7"/>
      <c r="R2" s="8"/>
      <c r="S2" s="8"/>
      <c r="T2" s="9"/>
    </row>
    <row r="3" spans="1:20" x14ac:dyDescent="0.2">
      <c r="B3" s="14"/>
      <c r="C3" s="14"/>
      <c r="D3" s="15"/>
      <c r="E3" s="15"/>
      <c r="F3" s="16">
        <v>-1</v>
      </c>
      <c r="G3" s="16">
        <v>-2</v>
      </c>
      <c r="H3" s="16">
        <v>-3</v>
      </c>
      <c r="I3" s="3"/>
      <c r="J3" s="16">
        <v>-4</v>
      </c>
      <c r="K3" s="5"/>
      <c r="L3" s="16">
        <v>-5</v>
      </c>
      <c r="M3" s="16">
        <f>L3-1</f>
        <v>-6</v>
      </c>
      <c r="N3" s="16"/>
      <c r="O3" s="7"/>
      <c r="P3" s="16">
        <v>-8</v>
      </c>
      <c r="Q3" s="7"/>
      <c r="R3" s="16">
        <v>-10</v>
      </c>
      <c r="S3" s="16">
        <f>R3-1</f>
        <v>-11</v>
      </c>
      <c r="T3" s="9"/>
    </row>
    <row r="4" spans="1:20" x14ac:dyDescent="0.2">
      <c r="F4" s="15"/>
      <c r="G4" s="18" t="s">
        <v>4</v>
      </c>
      <c r="H4" s="19">
        <f>'[1]Parameters New Units'!B6</f>
        <v>7.26</v>
      </c>
      <c r="I4" s="3"/>
      <c r="J4" s="20"/>
      <c r="K4" s="5"/>
      <c r="L4" s="21">
        <v>8.18</v>
      </c>
      <c r="O4" s="7"/>
      <c r="Q4" s="7"/>
      <c r="R4" s="22" t="s">
        <v>5</v>
      </c>
      <c r="S4" s="22" t="s">
        <v>5</v>
      </c>
      <c r="T4" s="9"/>
    </row>
    <row r="5" spans="1:20" x14ac:dyDescent="0.2">
      <c r="B5"/>
      <c r="C5"/>
      <c r="F5" s="15"/>
      <c r="G5" s="18" t="s">
        <v>6</v>
      </c>
      <c r="H5" s="23">
        <f>'[1]Parameters New Units'!B34</f>
        <v>0.05</v>
      </c>
      <c r="I5" s="3"/>
      <c r="J5" s="24" t="s">
        <v>7</v>
      </c>
      <c r="K5" s="5"/>
      <c r="L5" s="23">
        <v>0.05</v>
      </c>
      <c r="O5" s="7"/>
      <c r="P5" s="25" t="s">
        <v>8</v>
      </c>
      <c r="Q5" s="7"/>
      <c r="R5" s="22" t="s">
        <v>9</v>
      </c>
      <c r="S5" s="22" t="s">
        <v>9</v>
      </c>
      <c r="T5" s="9"/>
    </row>
    <row r="6" spans="1:20" x14ac:dyDescent="0.2">
      <c r="B6"/>
      <c r="C6"/>
      <c r="F6" s="15"/>
      <c r="G6" s="18" t="s">
        <v>10</v>
      </c>
      <c r="H6" s="23">
        <f>'[1]Parameters New Units'!B36</f>
        <v>0.5</v>
      </c>
      <c r="I6" s="3"/>
      <c r="J6" s="24" t="str">
        <f>'[1]Parameters New Units'!B4</f>
        <v>2021-22</v>
      </c>
      <c r="K6" s="5"/>
      <c r="L6" s="23">
        <v>0.5</v>
      </c>
      <c r="M6" s="25"/>
      <c r="N6" s="25"/>
      <c r="O6" s="7"/>
      <c r="P6" s="25" t="s">
        <v>11</v>
      </c>
      <c r="Q6" s="7"/>
      <c r="R6" s="22" t="s">
        <v>12</v>
      </c>
      <c r="S6" s="22" t="s">
        <v>12</v>
      </c>
      <c r="T6" s="9"/>
    </row>
    <row r="7" spans="1:20" x14ac:dyDescent="0.2">
      <c r="A7" s="26"/>
      <c r="B7" s="27"/>
      <c r="C7" s="28"/>
      <c r="D7" s="29"/>
      <c r="E7" s="29"/>
      <c r="F7" s="30"/>
      <c r="G7" s="25"/>
      <c r="H7" s="25"/>
      <c r="I7" s="3"/>
      <c r="J7" s="25" t="s">
        <v>13</v>
      </c>
      <c r="K7" s="5"/>
      <c r="L7" s="25" t="s">
        <v>14</v>
      </c>
      <c r="M7" s="25" t="s">
        <v>14</v>
      </c>
      <c r="N7" s="25" t="s">
        <v>14</v>
      </c>
      <c r="O7" s="7"/>
      <c r="P7" s="25" t="s">
        <v>15</v>
      </c>
      <c r="Q7" s="7"/>
      <c r="R7" s="22" t="s">
        <v>16</v>
      </c>
      <c r="S7" s="22" t="s">
        <v>16</v>
      </c>
      <c r="T7" s="9"/>
    </row>
    <row r="8" spans="1:20" x14ac:dyDescent="0.2">
      <c r="B8"/>
      <c r="C8"/>
      <c r="F8" s="25" t="s">
        <v>17</v>
      </c>
      <c r="G8" s="25" t="s">
        <v>13</v>
      </c>
      <c r="H8" s="25" t="s">
        <v>13</v>
      </c>
      <c r="I8" s="3"/>
      <c r="J8" s="25" t="s">
        <v>18</v>
      </c>
      <c r="K8" s="5"/>
      <c r="L8" s="25" t="s">
        <v>19</v>
      </c>
      <c r="M8" s="25" t="s">
        <v>9</v>
      </c>
      <c r="N8" s="25" t="s">
        <v>9</v>
      </c>
      <c r="O8" s="31"/>
      <c r="P8" s="25" t="s">
        <v>20</v>
      </c>
      <c r="Q8" s="31"/>
      <c r="R8" s="22" t="s">
        <v>9</v>
      </c>
      <c r="S8" s="22" t="s">
        <v>21</v>
      </c>
      <c r="T8" s="9"/>
    </row>
    <row r="9" spans="1:20" x14ac:dyDescent="0.2">
      <c r="A9" s="32" t="s">
        <v>22</v>
      </c>
      <c r="B9" s="33"/>
      <c r="C9" s="34"/>
      <c r="D9" s="35"/>
      <c r="E9" s="35"/>
      <c r="F9" s="25" t="s">
        <v>23</v>
      </c>
      <c r="G9" s="25" t="s">
        <v>24</v>
      </c>
      <c r="H9" s="25" t="s">
        <v>25</v>
      </c>
      <c r="I9" s="3"/>
      <c r="J9" s="36" t="s">
        <v>26</v>
      </c>
      <c r="K9" s="5"/>
      <c r="L9" s="25" t="s">
        <v>13</v>
      </c>
      <c r="M9" s="25" t="s">
        <v>27</v>
      </c>
      <c r="N9" s="25" t="s">
        <v>27</v>
      </c>
      <c r="O9" s="31"/>
      <c r="P9" s="25" t="s">
        <v>14</v>
      </c>
      <c r="Q9" s="31"/>
      <c r="R9" s="22" t="s">
        <v>28</v>
      </c>
      <c r="S9" s="22" t="s">
        <v>29</v>
      </c>
      <c r="T9" s="9"/>
    </row>
    <row r="10" spans="1:20" x14ac:dyDescent="0.2">
      <c r="A10" s="26"/>
      <c r="B10" s="27"/>
      <c r="C10" s="28"/>
      <c r="D10" s="29"/>
      <c r="E10" s="37" t="s">
        <v>30</v>
      </c>
      <c r="F10" s="38" t="s">
        <v>31</v>
      </c>
      <c r="G10" s="25" t="s">
        <v>32</v>
      </c>
      <c r="H10" s="25" t="s">
        <v>33</v>
      </c>
      <c r="I10" s="3"/>
      <c r="J10" s="36" t="s">
        <v>34</v>
      </c>
      <c r="K10" s="5"/>
      <c r="L10" s="25" t="s">
        <v>18</v>
      </c>
      <c r="M10" s="25" t="s">
        <v>35</v>
      </c>
      <c r="N10" s="25" t="s">
        <v>36</v>
      </c>
      <c r="O10" s="31"/>
      <c r="P10" s="25" t="s">
        <v>9</v>
      </c>
      <c r="Q10" s="31"/>
      <c r="R10" s="39" t="s">
        <v>37</v>
      </c>
      <c r="S10" s="39" t="s">
        <v>37</v>
      </c>
      <c r="T10" s="9"/>
    </row>
    <row r="11" spans="1:20" ht="13.5" thickBot="1" x14ac:dyDescent="0.25">
      <c r="A11" s="40" t="s">
        <v>38</v>
      </c>
      <c r="B11" s="40" t="s">
        <v>39</v>
      </c>
      <c r="C11" s="40" t="s">
        <v>40</v>
      </c>
      <c r="D11" s="41" t="s">
        <v>41</v>
      </c>
      <c r="E11" s="42" t="s">
        <v>42</v>
      </c>
      <c r="F11" s="43">
        <v>1</v>
      </c>
      <c r="G11" s="44" t="s">
        <v>43</v>
      </c>
      <c r="H11" s="45" t="s">
        <v>44</v>
      </c>
      <c r="I11" s="46"/>
      <c r="J11" s="44" t="s">
        <v>43</v>
      </c>
      <c r="K11" s="47"/>
      <c r="L11" s="44" t="s">
        <v>43</v>
      </c>
      <c r="M11" s="44" t="s">
        <v>45</v>
      </c>
      <c r="N11" s="44" t="s">
        <v>46</v>
      </c>
      <c r="O11" s="48"/>
      <c r="P11" s="45" t="s">
        <v>27</v>
      </c>
      <c r="Q11" s="48"/>
      <c r="R11" s="49">
        <f>'[1]Vals and Pupils New Units'!R260</f>
        <v>0.04</v>
      </c>
      <c r="S11" s="49">
        <f>'[1]Vals and Pupils New Units'!S260</f>
        <v>-0.03</v>
      </c>
      <c r="T11" s="50" t="s">
        <v>47</v>
      </c>
    </row>
    <row r="12" spans="1:20" ht="12.6" customHeight="1" thickTop="1" x14ac:dyDescent="0.2">
      <c r="A12" s="51"/>
      <c r="B12" s="52" t="s">
        <v>48</v>
      </c>
      <c r="C12" s="52"/>
      <c r="D12" s="53"/>
      <c r="E12" s="53"/>
      <c r="F12" s="53"/>
      <c r="G12" s="54"/>
      <c r="H12" s="54"/>
      <c r="I12" s="55"/>
      <c r="J12" s="54"/>
      <c r="K12" s="53"/>
      <c r="L12" s="56"/>
      <c r="M12" s="56"/>
      <c r="N12" s="56"/>
      <c r="O12" s="57"/>
      <c r="P12" s="57"/>
      <c r="Q12" s="57"/>
      <c r="R12" s="58"/>
      <c r="S12" s="59"/>
      <c r="T12" s="60"/>
    </row>
    <row r="13" spans="1:20" x14ac:dyDescent="0.2">
      <c r="A13" s="61">
        <v>2</v>
      </c>
      <c r="B13" s="61">
        <v>2</v>
      </c>
      <c r="C13" s="61"/>
      <c r="D13" s="62" t="s">
        <v>49</v>
      </c>
      <c r="E13" s="63" t="str">
        <f>IF('[1]Min SAUs'!N7&gt;0,"1"," ")</f>
        <v>1</v>
      </c>
      <c r="F13" s="64">
        <f>'[1]SAU Totals New Units'!F10</f>
        <v>3563446.6628999999</v>
      </c>
      <c r="G13" s="65">
        <f>'[1]SAU Totals New Units'!U10</f>
        <v>3214817.49</v>
      </c>
      <c r="H13" s="66">
        <f>'[1]SAU Totals New Units'!V10</f>
        <v>5.3129999999999997</v>
      </c>
      <c r="I13" s="3"/>
      <c r="J13" s="65">
        <f>'[1]SAU Totals New Units'!W10+'[1]Misc. Adjustments New Units'!K6</f>
        <v>348629.16999999993</v>
      </c>
      <c r="K13" s="5"/>
      <c r="L13" s="67">
        <v>413373.35000000009</v>
      </c>
      <c r="M13" s="67">
        <f t="shared" ref="M13:M79" si="0">J13-L13</f>
        <v>-64744.180000000168</v>
      </c>
      <c r="N13" s="68">
        <f>IF(M13=0,0,ROUND((J13-L13)/L13,4))</f>
        <v>-0.15659999999999999</v>
      </c>
      <c r="O13" s="7"/>
      <c r="P13" s="67">
        <f>'[1]Debt Serv New Units'!AD5</f>
        <v>0</v>
      </c>
      <c r="Q13" s="7"/>
      <c r="R13" s="69">
        <f>'[1]Vals and Pupils New Units'!R5</f>
        <v>0.06</v>
      </c>
      <c r="S13" s="69">
        <f>'[1]Vals and Pupils New Units'!S5</f>
        <v>-0.06</v>
      </c>
      <c r="T13" s="9"/>
    </row>
    <row r="14" spans="1:20" ht="13.35" customHeight="1" x14ac:dyDescent="0.2">
      <c r="A14" s="61">
        <v>4</v>
      </c>
      <c r="B14" s="61">
        <v>5</v>
      </c>
      <c r="C14" s="61">
        <v>877</v>
      </c>
      <c r="D14" s="62" t="s">
        <v>50</v>
      </c>
      <c r="E14" s="70" t="str">
        <f>IF('[1]Min SAUs'!N8&gt;0,"1"," ")</f>
        <v xml:space="preserve"> </v>
      </c>
      <c r="F14" s="64">
        <f>'[1]SAU Totals New Units'!F11</f>
        <v>664537.71000000008</v>
      </c>
      <c r="G14" s="65">
        <f>'[1]SAU Totals New Units'!U11</f>
        <v>404987</v>
      </c>
      <c r="H14" s="66">
        <f>'[1]SAU Totals New Units'!V11</f>
        <v>7.26</v>
      </c>
      <c r="I14" s="3"/>
      <c r="J14" s="65">
        <f>'[1]SAU Totals New Units'!W11+'[1]Misc. Adjustments New Units'!K7</f>
        <v>259550.70999999996</v>
      </c>
      <c r="K14" s="5"/>
      <c r="L14" s="67">
        <v>220158.06</v>
      </c>
      <c r="M14" s="67">
        <f t="shared" si="0"/>
        <v>39392.649999999965</v>
      </c>
      <c r="N14" s="68">
        <f t="shared" ref="N14:N77" si="1">IF(M14=0,0,ROUND((J14-L14)/L14,4))</f>
        <v>0.1789</v>
      </c>
      <c r="O14" s="7"/>
      <c r="P14" s="67">
        <f>'[1]Debt Serv New Units'!AD6</f>
        <v>21.389999999999873</v>
      </c>
      <c r="Q14" s="7"/>
      <c r="R14" s="69">
        <f>'[1]Vals and Pupils New Units'!R6</f>
        <v>0.01</v>
      </c>
      <c r="S14" s="69">
        <f>'[1]Vals and Pupils New Units'!S6</f>
        <v>-0.01</v>
      </c>
      <c r="T14" s="9"/>
    </row>
    <row r="15" spans="1:20" ht="13.35" customHeight="1" x14ac:dyDescent="0.2">
      <c r="A15" s="71">
        <v>1734</v>
      </c>
      <c r="B15" s="71">
        <v>12</v>
      </c>
      <c r="C15" s="72"/>
      <c r="D15" s="73" t="s">
        <v>51</v>
      </c>
      <c r="E15" s="70" t="str">
        <f>IF('[1]Min SAUs'!N9&gt;0,"1"," ")</f>
        <v xml:space="preserve"> </v>
      </c>
      <c r="F15" s="64">
        <f>'[1]SAU Totals New Units'!F12</f>
        <v>872061.16</v>
      </c>
      <c r="G15" s="65">
        <f>'[1]SAU Totals New Units'!U12</f>
        <v>586850</v>
      </c>
      <c r="H15" s="66">
        <f>'[1]SAU Totals New Units'!V12</f>
        <v>7.26</v>
      </c>
      <c r="I15" s="3"/>
      <c r="J15" s="65">
        <f>'[1]SAU Totals New Units'!W12+'[1]Misc. Adjustments New Units'!K8</f>
        <v>285211.16000000003</v>
      </c>
      <c r="K15" s="5"/>
      <c r="L15" s="67">
        <v>160770.76</v>
      </c>
      <c r="M15" s="67">
        <f t="shared" si="0"/>
        <v>124440.40000000002</v>
      </c>
      <c r="N15" s="68">
        <f t="shared" si="1"/>
        <v>0.77400000000000002</v>
      </c>
      <c r="O15" s="7"/>
      <c r="P15" s="67">
        <f>'[1]Debt Serv New Units'!AD7</f>
        <v>0</v>
      </c>
      <c r="Q15" s="7"/>
      <c r="R15" s="69">
        <f>'[1]Vals and Pupils New Units'!R7</f>
        <v>0.02</v>
      </c>
      <c r="S15" s="69">
        <f>'[1]Vals and Pupils New Units'!S7</f>
        <v>0.08</v>
      </c>
      <c r="T15" s="9"/>
    </row>
    <row r="16" spans="1:20" ht="13.35" customHeight="1" x14ac:dyDescent="0.2">
      <c r="A16" s="61">
        <v>9</v>
      </c>
      <c r="B16" s="61">
        <v>14</v>
      </c>
      <c r="C16" s="61"/>
      <c r="D16" s="62" t="s">
        <v>52</v>
      </c>
      <c r="E16" s="70" t="str">
        <f>IF('[1]Min SAUs'!N10&gt;0,"1"," ")</f>
        <v xml:space="preserve"> </v>
      </c>
      <c r="F16" s="64">
        <f>'[1]SAU Totals New Units'!F13</f>
        <v>1693924.3884000001</v>
      </c>
      <c r="G16" s="65">
        <f>'[1]SAU Totals New Units'!U13</f>
        <v>664057.56999999995</v>
      </c>
      <c r="H16" s="66">
        <f>'[1]SAU Totals New Units'!V13</f>
        <v>7.26</v>
      </c>
      <c r="I16" s="3"/>
      <c r="J16" s="65">
        <f>'[1]SAU Totals New Units'!W13+'[1]Misc. Adjustments New Units'!K9</f>
        <v>1029866.82</v>
      </c>
      <c r="K16" s="5"/>
      <c r="L16" s="67">
        <v>1120817.79</v>
      </c>
      <c r="M16" s="67">
        <f t="shared" si="0"/>
        <v>-90950.970000000088</v>
      </c>
      <c r="N16" s="68">
        <f t="shared" si="1"/>
        <v>-8.1100000000000005E-2</v>
      </c>
      <c r="O16" s="7"/>
      <c r="P16" s="67">
        <f>'[1]Debt Serv New Units'!AD8</f>
        <v>0</v>
      </c>
      <c r="Q16" s="7"/>
      <c r="R16" s="69">
        <f>'[1]Vals and Pupils New Units'!R8</f>
        <v>0.04</v>
      </c>
      <c r="S16" s="69">
        <f>'[1]Vals and Pupils New Units'!S8</f>
        <v>-0.09</v>
      </c>
      <c r="T16" s="9"/>
    </row>
    <row r="17" spans="1:20" ht="13.35" customHeight="1" x14ac:dyDescent="0.2">
      <c r="A17" s="61">
        <v>1629</v>
      </c>
      <c r="B17" s="61">
        <v>18</v>
      </c>
      <c r="C17" s="61"/>
      <c r="D17" s="62" t="s">
        <v>53</v>
      </c>
      <c r="E17" s="70" t="str">
        <f>IF('[1]Min SAUs'!N11&gt;0,"1"," ")</f>
        <v xml:space="preserve"> </v>
      </c>
      <c r="F17" s="64">
        <f>'[1]SAU Totals New Units'!F14</f>
        <v>1715940.73</v>
      </c>
      <c r="G17" s="65">
        <f>'[1]SAU Totals New Units'!U14</f>
        <v>627506</v>
      </c>
      <c r="H17" s="66">
        <f>'[1]SAU Totals New Units'!V14</f>
        <v>7.26</v>
      </c>
      <c r="I17" s="3"/>
      <c r="J17" s="65">
        <f>'[1]SAU Totals New Units'!W14+'[1]Misc. Adjustments New Units'!K10</f>
        <v>1088434.73</v>
      </c>
      <c r="K17" s="5"/>
      <c r="L17" s="67">
        <v>1160787.1000000001</v>
      </c>
      <c r="M17" s="67">
        <f t="shared" si="0"/>
        <v>-72352.370000000112</v>
      </c>
      <c r="N17" s="68">
        <f t="shared" si="1"/>
        <v>-6.2300000000000001E-2</v>
      </c>
      <c r="O17" s="7"/>
      <c r="P17" s="67">
        <f>'[1]Debt Serv New Units'!AD9</f>
        <v>-2546.25</v>
      </c>
      <c r="Q17" s="7"/>
      <c r="R17" s="69">
        <f>'[1]Vals and Pupils New Units'!R9</f>
        <v>0.09</v>
      </c>
      <c r="S17" s="69">
        <f>'[1]Vals and Pupils New Units'!S9</f>
        <v>-7.0000000000000007E-2</v>
      </c>
      <c r="T17" s="9"/>
    </row>
    <row r="18" spans="1:20" ht="13.35" customHeight="1" x14ac:dyDescent="0.2">
      <c r="A18" s="61">
        <v>14</v>
      </c>
      <c r="B18" s="61">
        <v>20</v>
      </c>
      <c r="C18" s="61"/>
      <c r="D18" s="62" t="s">
        <v>54</v>
      </c>
      <c r="E18" s="70" t="str">
        <f>IF('[1]Min SAUs'!N12&gt;0,"1"," ")</f>
        <v xml:space="preserve"> </v>
      </c>
      <c r="F18" s="64">
        <f>'[1]SAU Totals New Units'!F15</f>
        <v>44711838.724699996</v>
      </c>
      <c r="G18" s="65">
        <f>'[1]SAU Totals New Units'!U15</f>
        <v>14732597</v>
      </c>
      <c r="H18" s="66">
        <f>'[1]SAU Totals New Units'!V15</f>
        <v>7.26</v>
      </c>
      <c r="I18" s="3"/>
      <c r="J18" s="65">
        <f>'[1]SAU Totals New Units'!W15+'[1]Misc. Adjustments New Units'!K11</f>
        <v>29979241.719999999</v>
      </c>
      <c r="K18" s="5"/>
      <c r="L18" s="67">
        <v>25996191.830000002</v>
      </c>
      <c r="M18" s="67">
        <f t="shared" si="0"/>
        <v>3983049.8899999969</v>
      </c>
      <c r="N18" s="68">
        <f t="shared" si="1"/>
        <v>0.1532</v>
      </c>
      <c r="O18" s="7"/>
      <c r="P18" s="67">
        <f>'[1]Debt Serv New Units'!AD10</f>
        <v>1534258.1099999999</v>
      </c>
      <c r="Q18" s="7"/>
      <c r="R18" s="69">
        <f>'[1]Vals and Pupils New Units'!R10</f>
        <v>0.02</v>
      </c>
      <c r="S18" s="69">
        <f>'[1]Vals and Pupils New Units'!S10</f>
        <v>-0.04</v>
      </c>
      <c r="T18" s="9" t="s">
        <v>55</v>
      </c>
    </row>
    <row r="19" spans="1:20" ht="13.35" customHeight="1" x14ac:dyDescent="0.2">
      <c r="A19" s="61">
        <v>28</v>
      </c>
      <c r="B19" s="61">
        <v>21</v>
      </c>
      <c r="C19" s="61"/>
      <c r="D19" s="62" t="s">
        <v>56</v>
      </c>
      <c r="E19" s="70" t="str">
        <f>IF('[1]Min SAUs'!N13&gt;0,"1"," ")</f>
        <v xml:space="preserve"> </v>
      </c>
      <c r="F19" s="64">
        <f>'[1]SAU Totals New Units'!F16</f>
        <v>26827503.600500003</v>
      </c>
      <c r="G19" s="65">
        <f>'[1]SAU Totals New Units'!U16</f>
        <v>11509399</v>
      </c>
      <c r="H19" s="66">
        <f>'[1]SAU Totals New Units'!V16</f>
        <v>7.26</v>
      </c>
      <c r="I19" s="3" t="s">
        <v>57</v>
      </c>
      <c r="J19" s="65">
        <f>'[1]SAU Totals New Units'!W16+'[1]Misc. Adjustments New Units'!K12</f>
        <v>17771605.530000001</v>
      </c>
      <c r="K19" s="5"/>
      <c r="L19" s="67">
        <v>17078692.200000003</v>
      </c>
      <c r="M19" s="67">
        <f t="shared" si="0"/>
        <v>692913.32999999821</v>
      </c>
      <c r="N19" s="68">
        <f t="shared" si="1"/>
        <v>4.0599999999999997E-2</v>
      </c>
      <c r="O19" s="7"/>
      <c r="P19" s="67">
        <f>'[1]Debt Serv New Units'!AD11</f>
        <v>-56150</v>
      </c>
      <c r="Q19" s="7"/>
      <c r="R19" s="69">
        <f>'[1]Vals and Pupils New Units'!R11</f>
        <v>0.03</v>
      </c>
      <c r="S19" s="69">
        <f>'[1]Vals and Pupils New Units'!S11</f>
        <v>-0.02</v>
      </c>
      <c r="T19" s="9"/>
    </row>
    <row r="20" spans="1:20" ht="13.35" customHeight="1" x14ac:dyDescent="0.2">
      <c r="A20" s="61">
        <v>38</v>
      </c>
      <c r="B20" s="61">
        <v>24</v>
      </c>
      <c r="C20" s="61">
        <v>890</v>
      </c>
      <c r="D20" s="62" t="s">
        <v>58</v>
      </c>
      <c r="E20" s="70" t="str">
        <f>IF('[1]Min SAUs'!N14&gt;0,"1"," ")</f>
        <v xml:space="preserve"> </v>
      </c>
      <c r="F20" s="64">
        <f>'[1]SAU Totals New Units'!F17</f>
        <v>2958563.2399999998</v>
      </c>
      <c r="G20" s="65">
        <f>'[1]SAU Totals New Units'!U17</f>
        <v>2293555</v>
      </c>
      <c r="H20" s="66">
        <f>'[1]SAU Totals New Units'!V17</f>
        <v>7.26</v>
      </c>
      <c r="I20" s="3"/>
      <c r="J20" s="65">
        <f>'[1]SAU Totals New Units'!W17+'[1]Misc. Adjustments New Units'!K13</f>
        <v>665008.24000000022</v>
      </c>
      <c r="K20" s="5"/>
      <c r="L20" s="67">
        <v>644495.65000000037</v>
      </c>
      <c r="M20" s="67">
        <f t="shared" si="0"/>
        <v>20512.589999999851</v>
      </c>
      <c r="N20" s="68">
        <f t="shared" si="1"/>
        <v>3.1800000000000002E-2</v>
      </c>
      <c r="O20" s="7"/>
      <c r="P20" s="67">
        <f>'[1]Debt Serv New Units'!AD12</f>
        <v>0</v>
      </c>
      <c r="Q20" s="7"/>
      <c r="R20" s="69">
        <f>'[1]Vals and Pupils New Units'!R12</f>
        <v>0.15</v>
      </c>
      <c r="S20" s="69">
        <f>'[1]Vals and Pupils New Units'!S12</f>
        <v>-0.05</v>
      </c>
      <c r="T20" s="9"/>
    </row>
    <row r="21" spans="1:20" ht="13.35" customHeight="1" x14ac:dyDescent="0.2">
      <c r="A21" s="61">
        <v>42</v>
      </c>
      <c r="B21" s="61">
        <v>27</v>
      </c>
      <c r="C21" s="61"/>
      <c r="D21" s="62" t="s">
        <v>59</v>
      </c>
      <c r="E21" s="70" t="str">
        <f>IF('[1]Min SAUs'!N15&gt;0,"1"," ")</f>
        <v xml:space="preserve"> </v>
      </c>
      <c r="F21" s="64">
        <f>'[1]SAU Totals New Units'!F18</f>
        <v>41500109.285999998</v>
      </c>
      <c r="G21" s="65">
        <f>'[1]SAU Totals New Units'!U18</f>
        <v>19018538</v>
      </c>
      <c r="H21" s="66">
        <f>'[1]SAU Totals New Units'!V18</f>
        <v>7.26</v>
      </c>
      <c r="I21" s="3"/>
      <c r="J21" s="65">
        <f>'[1]SAU Totals New Units'!W18+'[1]Misc. Adjustments New Units'!K14</f>
        <v>22481571.289999999</v>
      </c>
      <c r="K21" s="5"/>
      <c r="L21" s="67">
        <v>20091593.050000001</v>
      </c>
      <c r="M21" s="67">
        <f t="shared" si="0"/>
        <v>2389978.2399999984</v>
      </c>
      <c r="N21" s="68">
        <f t="shared" si="1"/>
        <v>0.11899999999999999</v>
      </c>
      <c r="O21" s="7"/>
      <c r="P21" s="67">
        <f>'[1]Debt Serv New Units'!AD13</f>
        <v>0</v>
      </c>
      <c r="Q21" s="7"/>
      <c r="R21" s="69">
        <f>'[1]Vals and Pupils New Units'!R13</f>
        <v>0.01</v>
      </c>
      <c r="S21" s="69">
        <f>'[1]Vals and Pupils New Units'!S13</f>
        <v>-0.03</v>
      </c>
      <c r="T21" s="9" t="s">
        <v>55</v>
      </c>
    </row>
    <row r="22" spans="1:20" ht="13.35" customHeight="1" x14ac:dyDescent="0.2">
      <c r="A22" s="61">
        <v>53</v>
      </c>
      <c r="B22" s="61">
        <v>28</v>
      </c>
      <c r="C22" s="61">
        <v>891</v>
      </c>
      <c r="D22" s="62" t="s">
        <v>60</v>
      </c>
      <c r="E22" s="63" t="str">
        <f>IF('[1]Min SAUs'!N16&gt;0,"1"," ")</f>
        <v>1</v>
      </c>
      <c r="F22" s="64">
        <f>'[1]SAU Totals New Units'!F19</f>
        <v>4180883.986</v>
      </c>
      <c r="G22" s="65">
        <f>'[1]SAU Totals New Units'!U19</f>
        <v>3564284.1300000004</v>
      </c>
      <c r="H22" s="66">
        <f>'[1]SAU Totals New Units'!V19</f>
        <v>3.464</v>
      </c>
      <c r="I22" s="3"/>
      <c r="J22" s="65">
        <f>'[1]SAU Totals New Units'!W19+'[1]Misc. Adjustments New Units'!K15</f>
        <v>616599.85999999987</v>
      </c>
      <c r="K22" s="5"/>
      <c r="L22" s="67">
        <v>585536.46</v>
      </c>
      <c r="M22" s="67">
        <f t="shared" si="0"/>
        <v>31063.399999999907</v>
      </c>
      <c r="N22" s="68">
        <f t="shared" si="1"/>
        <v>5.3100000000000001E-2</v>
      </c>
      <c r="O22" s="7"/>
      <c r="P22" s="67">
        <f>'[1]Debt Serv New Units'!AD14</f>
        <v>0</v>
      </c>
      <c r="Q22" s="7"/>
      <c r="R22" s="69">
        <f>'[1]Vals and Pupils New Units'!R14</f>
        <v>0.04</v>
      </c>
      <c r="S22" s="69">
        <f>'[1]Vals and Pupils New Units'!S14</f>
        <v>-0.01</v>
      </c>
      <c r="T22" s="9"/>
    </row>
    <row r="23" spans="1:20" ht="13.35" customHeight="1" x14ac:dyDescent="0.2">
      <c r="A23" s="61">
        <v>62</v>
      </c>
      <c r="B23" s="61">
        <v>31</v>
      </c>
      <c r="C23" s="61"/>
      <c r="D23" s="62" t="s">
        <v>61</v>
      </c>
      <c r="E23" s="70" t="str">
        <f>IF('[1]Min SAUs'!N17&gt;0,"1"," ")</f>
        <v xml:space="preserve"> </v>
      </c>
      <c r="F23" s="64">
        <f>'[1]SAU Totals New Units'!F20</f>
        <v>510414.83779999998</v>
      </c>
      <c r="G23" s="65">
        <f>'[1]SAU Totals New Units'!U20</f>
        <v>409173.91</v>
      </c>
      <c r="H23" s="66">
        <f>'[1]SAU Totals New Units'!V20</f>
        <v>7.26</v>
      </c>
      <c r="I23" s="3"/>
      <c r="J23" s="65">
        <f>'[1]SAU Totals New Units'!W20+'[1]Misc. Adjustments New Units'!K16</f>
        <v>101240.93000000005</v>
      </c>
      <c r="K23" s="5"/>
      <c r="L23" s="67">
        <v>157677.28000000003</v>
      </c>
      <c r="M23" s="67">
        <f t="shared" si="0"/>
        <v>-56436.349999999977</v>
      </c>
      <c r="N23" s="68">
        <f t="shared" si="1"/>
        <v>-0.3579</v>
      </c>
      <c r="O23" s="7"/>
      <c r="P23" s="67">
        <f>'[1]Debt Serv New Units'!AD15</f>
        <v>0</v>
      </c>
      <c r="Q23" s="7"/>
      <c r="R23" s="69">
        <f>'[1]Vals and Pupils New Units'!R15</f>
        <v>0.01</v>
      </c>
      <c r="S23" s="69">
        <f>'[1]Vals and Pupils New Units'!S15</f>
        <v>-0.19</v>
      </c>
      <c r="T23" s="9"/>
    </row>
    <row r="24" spans="1:20" ht="13.35" customHeight="1" x14ac:dyDescent="0.2">
      <c r="A24" s="61">
        <v>64</v>
      </c>
      <c r="B24" s="61">
        <v>32</v>
      </c>
      <c r="C24" s="61"/>
      <c r="D24" s="62" t="s">
        <v>62</v>
      </c>
      <c r="E24" s="63" t="str">
        <f>IF('[1]Min SAUs'!N18&gt;0,"1"," ")</f>
        <v>1</v>
      </c>
      <c r="F24" s="64">
        <f>'[1]SAU Totals New Units'!F21</f>
        <v>59463.1</v>
      </c>
      <c r="G24" s="65">
        <f>'[1]SAU Totals New Units'!U21</f>
        <v>57214.799999999996</v>
      </c>
      <c r="H24" s="66">
        <f>'[1]SAU Totals New Units'!V21</f>
        <v>1.1060000000000001</v>
      </c>
      <c r="I24" s="3"/>
      <c r="J24" s="65">
        <f>'[1]SAU Totals New Units'!W21+'[1]Misc. Adjustments New Units'!K17</f>
        <v>2248.3000000000029</v>
      </c>
      <c r="K24" s="5"/>
      <c r="L24" s="67">
        <v>1781.2799999999988</v>
      </c>
      <c r="M24" s="67">
        <f t="shared" si="0"/>
        <v>467.02000000000407</v>
      </c>
      <c r="N24" s="68">
        <f t="shared" si="1"/>
        <v>0.26219999999999999</v>
      </c>
      <c r="O24" s="7"/>
      <c r="P24" s="67">
        <f>'[1]Debt Serv New Units'!AD16</f>
        <v>0</v>
      </c>
      <c r="Q24" s="7"/>
      <c r="R24" s="69">
        <f>'[1]Vals and Pupils New Units'!R16</f>
        <v>0.03</v>
      </c>
      <c r="S24" s="69">
        <f>'[1]Vals and Pupils New Units'!S16</f>
        <v>0.27</v>
      </c>
      <c r="T24" s="9"/>
    </row>
    <row r="25" spans="1:20" ht="13.35" customHeight="1" x14ac:dyDescent="0.2">
      <c r="A25" s="61">
        <v>65</v>
      </c>
      <c r="B25" s="61">
        <v>40</v>
      </c>
      <c r="C25" s="61"/>
      <c r="D25" s="62" t="s">
        <v>63</v>
      </c>
      <c r="E25" s="70" t="str">
        <f>IF('[1]Min SAUs'!N19&gt;0,"1"," ")</f>
        <v xml:space="preserve"> </v>
      </c>
      <c r="F25" s="64">
        <f>'[1]SAU Totals New Units'!F22</f>
        <v>31056372.778499994</v>
      </c>
      <c r="G25" s="65">
        <f>'[1]SAU Totals New Units'!U22</f>
        <v>17890576</v>
      </c>
      <c r="H25" s="66">
        <f>'[1]SAU Totals New Units'!V22</f>
        <v>7.26</v>
      </c>
      <c r="I25" s="3" t="s">
        <v>57</v>
      </c>
      <c r="J25" s="65">
        <f>'[1]SAU Totals New Units'!W22+'[1]Misc. Adjustments New Units'!K18</f>
        <v>16030847.490000002</v>
      </c>
      <c r="K25" s="5"/>
      <c r="L25" s="67">
        <v>14614058.000000002</v>
      </c>
      <c r="M25" s="67">
        <f t="shared" si="0"/>
        <v>1416789.4900000002</v>
      </c>
      <c r="N25" s="68">
        <f t="shared" si="1"/>
        <v>9.69E-2</v>
      </c>
      <c r="O25" s="7"/>
      <c r="P25" s="67">
        <f>'[1]Debt Serv New Units'!AD17</f>
        <v>52582.989999999991</v>
      </c>
      <c r="Q25" s="7"/>
      <c r="R25" s="69">
        <f>'[1]Vals and Pupils New Units'!R17</f>
        <v>0.05</v>
      </c>
      <c r="S25" s="69">
        <f>'[1]Vals and Pupils New Units'!S17</f>
        <v>-0.03</v>
      </c>
      <c r="T25" s="9"/>
    </row>
    <row r="26" spans="1:20" ht="13.35" customHeight="1" x14ac:dyDescent="0.2">
      <c r="A26" s="61">
        <v>72</v>
      </c>
      <c r="B26" s="61">
        <v>44</v>
      </c>
      <c r="C26" s="61"/>
      <c r="D26" s="62" t="s">
        <v>64</v>
      </c>
      <c r="E26" s="63" t="str">
        <f>IF('[1]Min SAUs'!N20&gt;0,"1"," ")</f>
        <v>1</v>
      </c>
      <c r="F26" s="64">
        <f>'[1]SAU Totals New Units'!F23</f>
        <v>4495890.9300000006</v>
      </c>
      <c r="G26" s="65">
        <f>'[1]SAU Totals New Units'!U23</f>
        <v>4087398.36</v>
      </c>
      <c r="H26" s="66">
        <f>'[1]SAU Totals New Units'!V23</f>
        <v>5.6920000000000002</v>
      </c>
      <c r="I26" s="3"/>
      <c r="J26" s="65">
        <f>'[1]SAU Totals New Units'!W23+'[1]Misc. Adjustments New Units'!K19</f>
        <v>408492.56999999983</v>
      </c>
      <c r="K26" s="5"/>
      <c r="L26" s="67">
        <v>402427.87999999989</v>
      </c>
      <c r="M26" s="67">
        <f t="shared" si="0"/>
        <v>6064.6899999999441</v>
      </c>
      <c r="N26" s="68">
        <f t="shared" si="1"/>
        <v>1.5100000000000001E-2</v>
      </c>
      <c r="O26" s="7"/>
      <c r="P26" s="67">
        <f>'[1]Debt Serv New Units'!AD18</f>
        <v>-2841.2600000000093</v>
      </c>
      <c r="Q26" s="7"/>
      <c r="R26" s="69">
        <f>'[1]Vals and Pupils New Units'!R18</f>
        <v>0.05</v>
      </c>
      <c r="S26" s="69">
        <f>'[1]Vals and Pupils New Units'!S18</f>
        <v>-0.03</v>
      </c>
      <c r="T26" s="9"/>
    </row>
    <row r="27" spans="1:20" ht="13.35" customHeight="1" x14ac:dyDescent="0.2">
      <c r="A27" s="61">
        <v>74</v>
      </c>
      <c r="B27" s="61">
        <v>49</v>
      </c>
      <c r="C27" s="61"/>
      <c r="D27" s="62" t="s">
        <v>65</v>
      </c>
      <c r="E27" s="63" t="str">
        <f>IF('[1]Min SAUs'!N21&gt;0,"1"," ")</f>
        <v>1</v>
      </c>
      <c r="F27" s="64">
        <f>'[1]SAU Totals New Units'!F24</f>
        <v>107300.84</v>
      </c>
      <c r="G27" s="65">
        <f>'[1]SAU Totals New Units'!U24</f>
        <v>95386.599999999991</v>
      </c>
      <c r="H27" s="66">
        <f>'[1]SAU Totals New Units'!V24</f>
        <v>1.0740000000000001</v>
      </c>
      <c r="I27" s="3"/>
      <c r="J27" s="65">
        <f>'[1]SAU Totals New Units'!W24+'[1]Misc. Adjustments New Units'!K20</f>
        <v>11914.240000000005</v>
      </c>
      <c r="K27" s="5"/>
      <c r="L27" s="67">
        <v>6421.3000000000029</v>
      </c>
      <c r="M27" s="67">
        <f t="shared" si="0"/>
        <v>5492.9400000000023</v>
      </c>
      <c r="N27" s="68">
        <f t="shared" si="1"/>
        <v>0.85540000000000005</v>
      </c>
      <c r="O27" s="7"/>
      <c r="P27" s="67">
        <f>'[1]Debt Serv New Units'!AD19</f>
        <v>0</v>
      </c>
      <c r="Q27" s="7"/>
      <c r="R27" s="69">
        <f>'[1]Vals and Pupils New Units'!R19</f>
        <v>0.05</v>
      </c>
      <c r="S27" s="69">
        <f>'[1]Vals and Pupils New Units'!S19</f>
        <v>0</v>
      </c>
      <c r="T27" s="9"/>
    </row>
    <row r="28" spans="1:20" ht="13.35" customHeight="1" x14ac:dyDescent="0.2">
      <c r="A28" s="61">
        <v>77</v>
      </c>
      <c r="B28" s="61">
        <v>52</v>
      </c>
      <c r="C28" s="61">
        <v>893</v>
      </c>
      <c r="D28" s="62" t="s">
        <v>66</v>
      </c>
      <c r="E28" s="63" t="str">
        <f>IF('[1]Min SAUs'!N22&gt;0,"1"," ")</f>
        <v>1</v>
      </c>
      <c r="F28" s="64">
        <f>'[1]SAU Totals New Units'!F25</f>
        <v>395541.41000000003</v>
      </c>
      <c r="G28" s="65">
        <f>'[1]SAU Totals New Units'!U25</f>
        <v>360958.61</v>
      </c>
      <c r="H28" s="66">
        <f>'[1]SAU Totals New Units'!V25</f>
        <v>4.875</v>
      </c>
      <c r="I28" s="3"/>
      <c r="J28" s="65">
        <f>'[1]SAU Totals New Units'!W25+'[1]Misc. Adjustments New Units'!K21</f>
        <v>34582.799999999988</v>
      </c>
      <c r="K28" s="5"/>
      <c r="L28" s="67">
        <v>39321.770000000019</v>
      </c>
      <c r="M28" s="67">
        <f t="shared" si="0"/>
        <v>-4738.9700000000303</v>
      </c>
      <c r="N28" s="68">
        <f t="shared" si="1"/>
        <v>-0.1205</v>
      </c>
      <c r="O28" s="7"/>
      <c r="P28" s="67">
        <f>'[1]Debt Serv New Units'!AD20</f>
        <v>1062.4400000000023</v>
      </c>
      <c r="Q28" s="7"/>
      <c r="R28" s="69">
        <f>'[1]Vals and Pupils New Units'!R20</f>
        <v>7.0000000000000007E-2</v>
      </c>
      <c r="S28" s="69">
        <f>'[1]Vals and Pupils New Units'!S20</f>
        <v>0.03</v>
      </c>
      <c r="T28" s="9"/>
    </row>
    <row r="29" spans="1:20" ht="13.35" customHeight="1" x14ac:dyDescent="0.2">
      <c r="A29" s="61">
        <v>78</v>
      </c>
      <c r="B29" s="61">
        <v>53</v>
      </c>
      <c r="C29" s="61"/>
      <c r="D29" s="62" t="s">
        <v>67</v>
      </c>
      <c r="E29" s="70" t="str">
        <f>IF('[1]Min SAUs'!N23&gt;0,"1"," ")</f>
        <v xml:space="preserve"> </v>
      </c>
      <c r="F29" s="64">
        <f>'[1]SAU Totals New Units'!F26</f>
        <v>18053838.595899999</v>
      </c>
      <c r="G29" s="65">
        <f>'[1]SAU Totals New Units'!U26</f>
        <v>5362841</v>
      </c>
      <c r="H29" s="66">
        <f>'[1]SAU Totals New Units'!V26</f>
        <v>7.26</v>
      </c>
      <c r="I29" s="3"/>
      <c r="J29" s="65">
        <f>'[1]SAU Totals New Units'!W26+'[1]Misc. Adjustments New Units'!K22</f>
        <v>12690997.600000001</v>
      </c>
      <c r="K29" s="5"/>
      <c r="L29" s="67">
        <v>11922911.18</v>
      </c>
      <c r="M29" s="67">
        <f t="shared" si="0"/>
        <v>768086.42000000179</v>
      </c>
      <c r="N29" s="68">
        <f t="shared" si="1"/>
        <v>6.4399999999999999E-2</v>
      </c>
      <c r="O29" s="7"/>
      <c r="P29" s="67">
        <f>'[1]Debt Serv New Units'!AD21</f>
        <v>84703.870000000112</v>
      </c>
      <c r="Q29" s="7"/>
      <c r="R29" s="69">
        <f>'[1]Vals and Pupils New Units'!R21</f>
        <v>0.02</v>
      </c>
      <c r="S29" s="69">
        <f>'[1]Vals and Pupils New Units'!S21</f>
        <v>-0.03</v>
      </c>
      <c r="T29" s="9"/>
    </row>
    <row r="30" spans="1:20" ht="13.35" customHeight="1" x14ac:dyDescent="0.2">
      <c r="A30" s="61">
        <v>86</v>
      </c>
      <c r="B30" s="61">
        <v>54</v>
      </c>
      <c r="C30" s="61"/>
      <c r="D30" s="62" t="s">
        <v>68</v>
      </c>
      <c r="E30" s="70" t="str">
        <f>IF('[1]Min SAUs'!N24&gt;0,"1"," ")</f>
        <v xml:space="preserve"> </v>
      </c>
      <c r="F30" s="64">
        <f>'[1]SAU Totals New Units'!F27</f>
        <v>440730.72000000003</v>
      </c>
      <c r="G30" s="65">
        <f>'[1]SAU Totals New Units'!U27</f>
        <v>265232</v>
      </c>
      <c r="H30" s="66">
        <f>'[1]SAU Totals New Units'!V27</f>
        <v>7.26</v>
      </c>
      <c r="I30" s="3"/>
      <c r="J30" s="65">
        <f>'[1]SAU Totals New Units'!W27+'[1]Misc. Adjustments New Units'!K23</f>
        <v>175498.71999999997</v>
      </c>
      <c r="K30" s="5"/>
      <c r="L30" s="67">
        <v>189400.94</v>
      </c>
      <c r="M30" s="67">
        <f t="shared" si="0"/>
        <v>-13902.22000000003</v>
      </c>
      <c r="N30" s="68">
        <f t="shared" si="1"/>
        <v>-7.3400000000000007E-2</v>
      </c>
      <c r="O30" s="7"/>
      <c r="P30" s="67">
        <f>'[1]Debt Serv New Units'!AD22</f>
        <v>0</v>
      </c>
      <c r="Q30" s="7"/>
      <c r="R30" s="69">
        <f>'[1]Vals and Pupils New Units'!R22</f>
        <v>0.02</v>
      </c>
      <c r="S30" s="69">
        <f>'[1]Vals and Pupils New Units'!S22</f>
        <v>-7.0000000000000007E-2</v>
      </c>
      <c r="T30" s="9"/>
    </row>
    <row r="31" spans="1:20" ht="13.35" customHeight="1" x14ac:dyDescent="0.2">
      <c r="A31" s="61">
        <v>1633</v>
      </c>
      <c r="B31" s="61">
        <v>56</v>
      </c>
      <c r="C31" s="61"/>
      <c r="D31" s="62" t="s">
        <v>69</v>
      </c>
      <c r="E31" s="70" t="str">
        <f>IF('[1]Min SAUs'!N25&gt;0,"1"," ")</f>
        <v xml:space="preserve"> </v>
      </c>
      <c r="F31" s="64">
        <f>'[1]SAU Totals New Units'!F28</f>
        <v>121025.88</v>
      </c>
      <c r="G31" s="65">
        <f>'[1]SAU Totals New Units'!U28</f>
        <v>96921</v>
      </c>
      <c r="H31" s="66">
        <f>'[1]SAU Totals New Units'!V28</f>
        <v>7.26</v>
      </c>
      <c r="I31" s="3"/>
      <c r="J31" s="65">
        <f>'[1]SAU Totals New Units'!W28+'[1]Misc. Adjustments New Units'!K24</f>
        <v>24104.880000000005</v>
      </c>
      <c r="K31" s="5"/>
      <c r="L31" s="67">
        <v>28881.97</v>
      </c>
      <c r="M31" s="67">
        <f t="shared" si="0"/>
        <v>-4777.0899999999965</v>
      </c>
      <c r="N31" s="68">
        <f t="shared" si="1"/>
        <v>-0.16539999999999999</v>
      </c>
      <c r="O31" s="7"/>
      <c r="P31" s="67">
        <f>'[1]Debt Serv New Units'!AD23</f>
        <v>-509.25</v>
      </c>
      <c r="Q31" s="7"/>
      <c r="R31" s="69">
        <f>'[1]Vals and Pupils New Units'!R23</f>
        <v>0.03</v>
      </c>
      <c r="S31" s="69">
        <f>'[1]Vals and Pupils New Units'!S23</f>
        <v>-0.15</v>
      </c>
      <c r="T31" s="9"/>
    </row>
    <row r="32" spans="1:20" ht="13.35" customHeight="1" x14ac:dyDescent="0.2">
      <c r="A32" s="61">
        <v>88</v>
      </c>
      <c r="B32" s="61">
        <v>57</v>
      </c>
      <c r="C32" s="61">
        <v>893</v>
      </c>
      <c r="D32" s="62" t="s">
        <v>70</v>
      </c>
      <c r="E32" s="63" t="str">
        <f>IF('[1]Min SAUs'!N26&gt;0,"1"," ")</f>
        <v>1</v>
      </c>
      <c r="F32" s="64">
        <f>'[1]SAU Totals New Units'!F29</f>
        <v>3810176.75</v>
      </c>
      <c r="G32" s="65">
        <f>'[1]SAU Totals New Units'!U29</f>
        <v>3396084.41</v>
      </c>
      <c r="H32" s="66">
        <f>'[1]SAU Totals New Units'!V29</f>
        <v>3.3090000000000002</v>
      </c>
      <c r="I32" s="3"/>
      <c r="J32" s="65">
        <f>'[1]SAU Totals New Units'!W29+'[1]Misc. Adjustments New Units'!K25</f>
        <v>414092.33999999985</v>
      </c>
      <c r="K32" s="5"/>
      <c r="L32" s="67">
        <v>348429.79999999981</v>
      </c>
      <c r="M32" s="67">
        <f t="shared" si="0"/>
        <v>65662.540000000037</v>
      </c>
      <c r="N32" s="68">
        <f t="shared" si="1"/>
        <v>0.1885</v>
      </c>
      <c r="O32" s="7"/>
      <c r="P32" s="67">
        <f>'[1]Debt Serv New Units'!AD24</f>
        <v>7538.4799999999959</v>
      </c>
      <c r="Q32" s="7"/>
      <c r="R32" s="69">
        <f>'[1]Vals and Pupils New Units'!R24</f>
        <v>0.03</v>
      </c>
      <c r="S32" s="69">
        <f>'[1]Vals and Pupils New Units'!S24</f>
        <v>-0.05</v>
      </c>
      <c r="T32" s="9"/>
    </row>
    <row r="33" spans="1:20" ht="13.35" customHeight="1" x14ac:dyDescent="0.2">
      <c r="A33" s="61">
        <v>90</v>
      </c>
      <c r="B33" s="61">
        <v>58</v>
      </c>
      <c r="C33" s="61"/>
      <c r="D33" s="62" t="s">
        <v>71</v>
      </c>
      <c r="E33" s="63" t="str">
        <f>IF('[1]Min SAUs'!N27&gt;0,"1"," ")</f>
        <v>1</v>
      </c>
      <c r="F33" s="64">
        <f>'[1]SAU Totals New Units'!F30</f>
        <v>1174581.5399999998</v>
      </c>
      <c r="G33" s="65">
        <f>'[1]SAU Totals New Units'!U30</f>
        <v>1074907.99</v>
      </c>
      <c r="H33" s="66">
        <f>'[1]SAU Totals New Units'!V30</f>
        <v>2.99</v>
      </c>
      <c r="I33" s="3"/>
      <c r="J33" s="65">
        <f>'[1]SAU Totals New Units'!W30+'[1]Misc. Adjustments New Units'!K26</f>
        <v>99673.550000000047</v>
      </c>
      <c r="K33" s="5"/>
      <c r="L33" s="67">
        <v>151559.27000000002</v>
      </c>
      <c r="M33" s="67">
        <f t="shared" si="0"/>
        <v>-51885.719999999972</v>
      </c>
      <c r="N33" s="68">
        <f t="shared" si="1"/>
        <v>-0.34229999999999999</v>
      </c>
      <c r="O33" s="7"/>
      <c r="P33" s="67">
        <f>'[1]Debt Serv New Units'!AD25</f>
        <v>-3963.8700000000008</v>
      </c>
      <c r="Q33" s="7"/>
      <c r="R33" s="69">
        <f>'[1]Vals and Pupils New Units'!R25</f>
        <v>0.02</v>
      </c>
      <c r="S33" s="69">
        <f>'[1]Vals and Pupils New Units'!S25</f>
        <v>0.04</v>
      </c>
      <c r="T33" s="9"/>
    </row>
    <row r="34" spans="1:20" ht="13.35" customHeight="1" x14ac:dyDescent="0.2">
      <c r="A34" s="61">
        <v>92</v>
      </c>
      <c r="B34" s="61">
        <v>60</v>
      </c>
      <c r="C34" s="61"/>
      <c r="D34" s="62" t="s">
        <v>72</v>
      </c>
      <c r="E34" s="63" t="str">
        <f>IF('[1]Min SAUs'!N28&gt;0,"1"," ")</f>
        <v>1</v>
      </c>
      <c r="F34" s="64">
        <f>'[1]SAU Totals New Units'!F31</f>
        <v>1168413.922</v>
      </c>
      <c r="G34" s="65">
        <f>'[1]SAU Totals New Units'!U31</f>
        <v>1079524.72</v>
      </c>
      <c r="H34" s="66">
        <f>'[1]SAU Totals New Units'!V31</f>
        <v>2.5310000000000001</v>
      </c>
      <c r="I34" s="3"/>
      <c r="J34" s="65">
        <f>'[1]SAU Totals New Units'!W31+'[1]Misc. Adjustments New Units'!K27</f>
        <v>88889.199999999953</v>
      </c>
      <c r="K34" s="5"/>
      <c r="L34" s="67">
        <v>107982.23999999999</v>
      </c>
      <c r="M34" s="67">
        <f t="shared" si="0"/>
        <v>-19093.040000000037</v>
      </c>
      <c r="N34" s="68">
        <f t="shared" si="1"/>
        <v>-0.17680000000000001</v>
      </c>
      <c r="O34" s="7"/>
      <c r="P34" s="67">
        <f>'[1]Debt Serv New Units'!AD26</f>
        <v>5263.7799999999988</v>
      </c>
      <c r="Q34" s="7"/>
      <c r="R34" s="69">
        <f>'[1]Vals and Pupils New Units'!R26</f>
        <v>-0.02</v>
      </c>
      <c r="S34" s="69">
        <f>'[1]Vals and Pupils New Units'!S26</f>
        <v>0.05</v>
      </c>
      <c r="T34" s="9"/>
    </row>
    <row r="35" spans="1:20" ht="13.35" customHeight="1" x14ac:dyDescent="0.2">
      <c r="A35" s="61">
        <v>94</v>
      </c>
      <c r="B35" s="61">
        <v>63</v>
      </c>
      <c r="C35" s="61"/>
      <c r="D35" s="62" t="s">
        <v>73</v>
      </c>
      <c r="E35" s="70" t="str">
        <f>IF('[1]Min SAUs'!N29&gt;0,"1"," ")</f>
        <v xml:space="preserve"> </v>
      </c>
      <c r="F35" s="64">
        <f>'[1]SAU Totals New Units'!F32</f>
        <v>30094511.960699998</v>
      </c>
      <c r="G35" s="65">
        <f>'[1]SAU Totals New Units'!U32</f>
        <v>17137956</v>
      </c>
      <c r="H35" s="66">
        <f>'[1]SAU Totals New Units'!V32</f>
        <v>7.26</v>
      </c>
      <c r="I35" s="3"/>
      <c r="J35" s="65">
        <f>'[1]SAU Totals New Units'!W32+'[1]Misc. Adjustments New Units'!K28</f>
        <v>12956555.960000001</v>
      </c>
      <c r="K35" s="5"/>
      <c r="L35" s="67">
        <v>12309735.420000002</v>
      </c>
      <c r="M35" s="67">
        <f t="shared" si="0"/>
        <v>646820.53999999911</v>
      </c>
      <c r="N35" s="68">
        <f t="shared" si="1"/>
        <v>5.2499999999999998E-2</v>
      </c>
      <c r="O35" s="7"/>
      <c r="P35" s="67">
        <f>'[1]Debt Serv New Units'!AD27</f>
        <v>-23908.589999999851</v>
      </c>
      <c r="Q35" s="7"/>
      <c r="R35" s="69">
        <f>'[1]Vals and Pupils New Units'!R27</f>
        <v>0.05</v>
      </c>
      <c r="S35" s="69">
        <f>'[1]Vals and Pupils New Units'!S27</f>
        <v>0.01</v>
      </c>
      <c r="T35" s="9" t="s">
        <v>74</v>
      </c>
    </row>
    <row r="36" spans="1:20" ht="13.35" customHeight="1" x14ac:dyDescent="0.2">
      <c r="A36" s="61">
        <v>1824</v>
      </c>
      <c r="B36" s="61">
        <v>66</v>
      </c>
      <c r="C36" s="61"/>
      <c r="D36" s="62" t="s">
        <v>75</v>
      </c>
      <c r="E36" s="70" t="str">
        <f>IF('[1]Min SAUs'!N30&gt;0,"1"," ")</f>
        <v xml:space="preserve"> </v>
      </c>
      <c r="F36" s="64">
        <f>'[1]SAU Totals New Units'!F33</f>
        <v>581376.37</v>
      </c>
      <c r="G36" s="65">
        <f>'[1]SAU Totals New Units'!U33</f>
        <v>272371</v>
      </c>
      <c r="H36" s="66">
        <f>'[1]SAU Totals New Units'!V33</f>
        <v>7.26</v>
      </c>
      <c r="I36" s="3"/>
      <c r="J36" s="65">
        <f>'[1]SAU Totals New Units'!W33+'[1]Misc. Adjustments New Units'!K29</f>
        <v>309005.37</v>
      </c>
      <c r="K36" s="5"/>
      <c r="L36" s="67">
        <v>240110.07999999996</v>
      </c>
      <c r="M36" s="67">
        <f t="shared" si="0"/>
        <v>68895.290000000037</v>
      </c>
      <c r="N36" s="68">
        <f t="shared" si="1"/>
        <v>0.28689999999999999</v>
      </c>
      <c r="O36" s="7"/>
      <c r="P36" s="67">
        <f>'[1]Debt Serv New Units'!AD28</f>
        <v>0</v>
      </c>
      <c r="Q36" s="7"/>
      <c r="R36" s="69">
        <f>'[1]Vals and Pupils New Units'!R28</f>
        <v>0.02</v>
      </c>
      <c r="S36" s="69">
        <f>'[1]Vals and Pupils New Units'!S28</f>
        <v>7.0000000000000007E-2</v>
      </c>
      <c r="T36" s="9"/>
    </row>
    <row r="37" spans="1:20" ht="13.35" customHeight="1" x14ac:dyDescent="0.2">
      <c r="A37" s="61">
        <v>1825</v>
      </c>
      <c r="B37" s="61">
        <v>69</v>
      </c>
      <c r="C37" s="61"/>
      <c r="D37" s="62" t="s">
        <v>76</v>
      </c>
      <c r="E37" s="63" t="str">
        <f>IF('[1]Min SAUs'!N31&gt;0,"1"," ")</f>
        <v>1</v>
      </c>
      <c r="F37" s="64">
        <f>'[1]SAU Totals New Units'!F34</f>
        <v>77053.460000000006</v>
      </c>
      <c r="G37" s="65">
        <f>'[1]SAU Totals New Units'!U34</f>
        <v>70231.700000000012</v>
      </c>
      <c r="H37" s="66">
        <f>'[1]SAU Totals New Units'!V34</f>
        <v>7.26</v>
      </c>
      <c r="I37" s="3"/>
      <c r="J37" s="65">
        <f>'[1]SAU Totals New Units'!W34+'[1]Misc. Adjustments New Units'!K30</f>
        <v>6821.7599999999948</v>
      </c>
      <c r="K37" s="5"/>
      <c r="L37" s="67">
        <v>15015.490000000005</v>
      </c>
      <c r="M37" s="67">
        <f t="shared" si="0"/>
        <v>-8193.7300000000105</v>
      </c>
      <c r="N37" s="68">
        <f t="shared" si="1"/>
        <v>-0.54569999999999996</v>
      </c>
      <c r="O37" s="7"/>
      <c r="P37" s="67">
        <f>'[1]Debt Serv New Units'!AD29</f>
        <v>0</v>
      </c>
      <c r="Q37" s="7"/>
      <c r="R37" s="69">
        <f>'[1]Vals and Pupils New Units'!R29</f>
        <v>0.02</v>
      </c>
      <c r="S37" s="69">
        <f>'[1]Vals and Pupils New Units'!S29</f>
        <v>-0.22</v>
      </c>
      <c r="T37" s="9"/>
    </row>
    <row r="38" spans="1:20" ht="13.35" customHeight="1" x14ac:dyDescent="0.2">
      <c r="A38" s="61">
        <v>108</v>
      </c>
      <c r="B38" s="61">
        <v>70</v>
      </c>
      <c r="C38" s="61"/>
      <c r="D38" s="62" t="s">
        <v>77</v>
      </c>
      <c r="E38" s="70" t="str">
        <f>IF('[1]Min SAUs'!N32&gt;0,"1"," ")</f>
        <v xml:space="preserve"> </v>
      </c>
      <c r="F38" s="64">
        <f>'[1]SAU Totals New Units'!F35</f>
        <v>5437990.9000000004</v>
      </c>
      <c r="G38" s="65">
        <f>'[1]SAU Totals New Units'!U35</f>
        <v>1185558</v>
      </c>
      <c r="H38" s="66">
        <f>'[1]SAU Totals New Units'!V35</f>
        <v>7.26</v>
      </c>
      <c r="I38" s="3" t="s">
        <v>57</v>
      </c>
      <c r="J38" s="65">
        <f>'[1]SAU Totals New Units'!W35+'[1]Misc. Adjustments New Units'!K31</f>
        <v>5391848.4400000004</v>
      </c>
      <c r="K38" s="5"/>
      <c r="L38" s="67">
        <v>5126475.3600000003</v>
      </c>
      <c r="M38" s="67">
        <f t="shared" si="0"/>
        <v>265373.08000000007</v>
      </c>
      <c r="N38" s="68">
        <f t="shared" si="1"/>
        <v>5.1799999999999999E-2</v>
      </c>
      <c r="O38" s="7"/>
      <c r="P38" s="67">
        <f>'[1]Debt Serv New Units'!AD30</f>
        <v>-16241.600000000035</v>
      </c>
      <c r="Q38" s="7"/>
      <c r="R38" s="69">
        <f>'[1]Vals and Pupils New Units'!R30</f>
        <v>-0.01</v>
      </c>
      <c r="S38" s="69">
        <f>'[1]Vals and Pupils New Units'!S30</f>
        <v>0.01</v>
      </c>
      <c r="T38" s="9"/>
    </row>
    <row r="39" spans="1:20" ht="13.35" customHeight="1" x14ac:dyDescent="0.2">
      <c r="A39" s="61">
        <v>113</v>
      </c>
      <c r="B39" s="61">
        <v>75</v>
      </c>
      <c r="C39" s="61"/>
      <c r="D39" s="62" t="s">
        <v>78</v>
      </c>
      <c r="E39" s="70" t="str">
        <f>IF('[1]Min SAUs'!N33&gt;0,"1"," ")</f>
        <v xml:space="preserve"> </v>
      </c>
      <c r="F39" s="64">
        <f>'[1]SAU Totals New Units'!F36</f>
        <v>18007124.393800002</v>
      </c>
      <c r="G39" s="65">
        <f>'[1]SAU Totals New Units'!U36</f>
        <v>15443593</v>
      </c>
      <c r="H39" s="66">
        <f>'[1]SAU Totals New Units'!V36</f>
        <v>7.26</v>
      </c>
      <c r="I39" s="3"/>
      <c r="J39" s="65">
        <f>'[1]SAU Totals New Units'!W36+'[1]Misc. Adjustments New Units'!K32</f>
        <v>2563531.3900000006</v>
      </c>
      <c r="K39" s="5"/>
      <c r="L39" s="67">
        <v>1689948.5300000012</v>
      </c>
      <c r="M39" s="67">
        <f t="shared" si="0"/>
        <v>873582.8599999994</v>
      </c>
      <c r="N39" s="68">
        <f t="shared" si="1"/>
        <v>0.51690000000000003</v>
      </c>
      <c r="O39" s="7"/>
      <c r="P39" s="67">
        <f>'[1]Debt Serv New Units'!AD31</f>
        <v>0</v>
      </c>
      <c r="Q39" s="7"/>
      <c r="R39" s="69">
        <f>'[1]Vals and Pupils New Units'!R31</f>
        <v>0.06</v>
      </c>
      <c r="S39" s="69">
        <f>'[1]Vals and Pupils New Units'!S31</f>
        <v>-0.02</v>
      </c>
      <c r="T39" s="9"/>
    </row>
    <row r="40" spans="1:20" ht="13.35" customHeight="1" x14ac:dyDescent="0.2">
      <c r="A40" s="61">
        <v>1402</v>
      </c>
      <c r="B40" s="61">
        <v>76</v>
      </c>
      <c r="C40" s="61"/>
      <c r="D40" s="62" t="s">
        <v>79</v>
      </c>
      <c r="E40" s="63" t="str">
        <f>IF('[1]Min SAUs'!N34&gt;0,"1"," ")</f>
        <v>1</v>
      </c>
      <c r="F40" s="64">
        <f>'[1]SAU Totals New Units'!F37</f>
        <v>89412.79</v>
      </c>
      <c r="G40" s="65">
        <f>'[1]SAU Totals New Units'!U37</f>
        <v>82962.51999999999</v>
      </c>
      <c r="H40" s="66">
        <f>'[1]SAU Totals New Units'!V37</f>
        <v>2.181</v>
      </c>
      <c r="I40" s="3"/>
      <c r="J40" s="65">
        <f>'[1]SAU Totals New Units'!W37+'[1]Misc. Adjustments New Units'!K33</f>
        <v>6450.2700000000041</v>
      </c>
      <c r="K40" s="5"/>
      <c r="L40" s="67">
        <v>6804.4300000000076</v>
      </c>
      <c r="M40" s="67">
        <f t="shared" si="0"/>
        <v>-354.16000000000349</v>
      </c>
      <c r="N40" s="68">
        <f t="shared" si="1"/>
        <v>-5.1999999999999998E-2</v>
      </c>
      <c r="O40" s="7"/>
      <c r="P40" s="67">
        <f>'[1]Debt Serv New Units'!AD32</f>
        <v>0</v>
      </c>
      <c r="Q40" s="7"/>
      <c r="R40" s="69">
        <f>'[1]Vals and Pupils New Units'!R32</f>
        <v>0.02</v>
      </c>
      <c r="S40" s="69">
        <f>'[1]Vals and Pupils New Units'!S32</f>
        <v>-0.14000000000000001</v>
      </c>
      <c r="T40" s="9"/>
    </row>
    <row r="41" spans="1:20" ht="13.35" customHeight="1" x14ac:dyDescent="0.2">
      <c r="A41" s="61">
        <v>124</v>
      </c>
      <c r="B41" s="61">
        <v>79</v>
      </c>
      <c r="C41" s="61">
        <v>890</v>
      </c>
      <c r="D41" s="62" t="s">
        <v>80</v>
      </c>
      <c r="E41" s="63" t="str">
        <f>IF('[1]Min SAUs'!N35&gt;0,"1"," ")</f>
        <v>1</v>
      </c>
      <c r="F41" s="64">
        <f>'[1]SAU Totals New Units'!F38</f>
        <v>121716.26</v>
      </c>
      <c r="G41" s="65">
        <f>'[1]SAU Totals New Units'!U38</f>
        <v>106956.36</v>
      </c>
      <c r="H41" s="66">
        <f>'[1]SAU Totals New Units'!V38</f>
        <v>4.42</v>
      </c>
      <c r="I41" s="3"/>
      <c r="J41" s="65">
        <f>'[1]SAU Totals New Units'!W38+'[1]Misc. Adjustments New Units'!K34</f>
        <v>14759.899999999994</v>
      </c>
      <c r="K41" s="5"/>
      <c r="L41" s="67">
        <v>12819.380000000005</v>
      </c>
      <c r="M41" s="67">
        <f t="shared" si="0"/>
        <v>1940.5199999999895</v>
      </c>
      <c r="N41" s="68">
        <f t="shared" si="1"/>
        <v>0.15140000000000001</v>
      </c>
      <c r="O41" s="7"/>
      <c r="P41" s="67">
        <f>'[1]Debt Serv New Units'!AD33</f>
        <v>-1313.3700000000001</v>
      </c>
      <c r="Q41" s="7"/>
      <c r="R41" s="69">
        <f>'[1]Vals and Pupils New Units'!R33</f>
        <v>0.01</v>
      </c>
      <c r="S41" s="69">
        <f>'[1]Vals and Pupils New Units'!S33</f>
        <v>0</v>
      </c>
      <c r="T41" s="9"/>
    </row>
    <row r="42" spans="1:20" ht="13.35" customHeight="1" x14ac:dyDescent="0.2">
      <c r="A42" s="61">
        <v>125</v>
      </c>
      <c r="B42" s="61">
        <v>83</v>
      </c>
      <c r="C42" s="61"/>
      <c r="D42" s="62" t="s">
        <v>81</v>
      </c>
      <c r="E42" s="63" t="str">
        <f>IF('[1]Min SAUs'!N36&gt;0,"1"," ")</f>
        <v>1</v>
      </c>
      <c r="F42" s="64">
        <f>'[1]SAU Totals New Units'!F39</f>
        <v>789678.43579999998</v>
      </c>
      <c r="G42" s="65">
        <f>'[1]SAU Totals New Units'!U39</f>
        <v>718865.61999999988</v>
      </c>
      <c r="H42" s="66">
        <f>'[1]SAU Totals New Units'!V39</f>
        <v>2.617</v>
      </c>
      <c r="I42" s="3"/>
      <c r="J42" s="65">
        <f>'[1]SAU Totals New Units'!W39+'[1]Misc. Adjustments New Units'!K35</f>
        <v>70812.820000000065</v>
      </c>
      <c r="K42" s="5"/>
      <c r="L42" s="67">
        <v>82669.770000000019</v>
      </c>
      <c r="M42" s="67">
        <f t="shared" si="0"/>
        <v>-11856.949999999953</v>
      </c>
      <c r="N42" s="68">
        <f t="shared" si="1"/>
        <v>-0.1434</v>
      </c>
      <c r="O42" s="7"/>
      <c r="P42" s="67">
        <f>'[1]Debt Serv New Units'!AD34</f>
        <v>999.20999999999913</v>
      </c>
      <c r="Q42" s="7"/>
      <c r="R42" s="69">
        <f>'[1]Vals and Pupils New Units'!R34</f>
        <v>0.04</v>
      </c>
      <c r="S42" s="69">
        <f>'[1]Vals and Pupils New Units'!S34</f>
        <v>0.02</v>
      </c>
      <c r="T42" s="9"/>
    </row>
    <row r="43" spans="1:20" ht="13.35" customHeight="1" x14ac:dyDescent="0.2">
      <c r="A43" s="61">
        <v>127</v>
      </c>
      <c r="B43" s="61">
        <v>85</v>
      </c>
      <c r="C43" s="61"/>
      <c r="D43" s="62" t="s">
        <v>82</v>
      </c>
      <c r="E43" s="70" t="str">
        <f>IF('[1]Min SAUs'!N37&gt;0,"1"," ")</f>
        <v xml:space="preserve"> </v>
      </c>
      <c r="F43" s="64">
        <f>'[1]SAU Totals New Units'!F40</f>
        <v>597089.43999999994</v>
      </c>
      <c r="G43" s="65">
        <f>'[1]SAU Totals New Units'!U40</f>
        <v>129954</v>
      </c>
      <c r="H43" s="66">
        <f>'[1]SAU Totals New Units'!V40</f>
        <v>7.26</v>
      </c>
      <c r="I43" s="3"/>
      <c r="J43" s="65">
        <f>'[1]SAU Totals New Units'!W40+'[1]Misc. Adjustments New Units'!K36</f>
        <v>467135.43999999994</v>
      </c>
      <c r="K43" s="5"/>
      <c r="L43" s="67">
        <v>443323.76</v>
      </c>
      <c r="M43" s="67">
        <f t="shared" si="0"/>
        <v>23811.679999999935</v>
      </c>
      <c r="N43" s="68">
        <f t="shared" si="1"/>
        <v>5.3699999999999998E-2</v>
      </c>
      <c r="O43" s="7"/>
      <c r="P43" s="67">
        <f>'[1]Debt Serv New Units'!AD35</f>
        <v>0</v>
      </c>
      <c r="Q43" s="7"/>
      <c r="R43" s="69">
        <f>'[1]Vals and Pupils New Units'!R35</f>
        <v>0</v>
      </c>
      <c r="S43" s="69">
        <f>'[1]Vals and Pupils New Units'!S35</f>
        <v>0</v>
      </c>
      <c r="T43" s="9"/>
    </row>
    <row r="44" spans="1:20" ht="13.35" customHeight="1" x14ac:dyDescent="0.2">
      <c r="A44" s="61">
        <v>130</v>
      </c>
      <c r="B44" s="61">
        <v>89</v>
      </c>
      <c r="C44" s="61">
        <v>877</v>
      </c>
      <c r="D44" s="62" t="s">
        <v>83</v>
      </c>
      <c r="E44" s="70" t="str">
        <f>IF('[1]Min SAUs'!N38&gt;0,"1"," ")</f>
        <v xml:space="preserve"> </v>
      </c>
      <c r="F44" s="64">
        <f>'[1]SAU Totals New Units'!F41</f>
        <v>576434.93590000004</v>
      </c>
      <c r="G44" s="65">
        <f>'[1]SAU Totals New Units'!U41</f>
        <v>209451</v>
      </c>
      <c r="H44" s="66">
        <f>'[1]SAU Totals New Units'!V41</f>
        <v>7.26</v>
      </c>
      <c r="I44" s="3"/>
      <c r="J44" s="65">
        <f>'[1]SAU Totals New Units'!W41+'[1]Misc. Adjustments New Units'!K37</f>
        <v>366983.93999999994</v>
      </c>
      <c r="K44" s="5"/>
      <c r="L44" s="67">
        <v>359097.56999999995</v>
      </c>
      <c r="M44" s="67">
        <f t="shared" si="0"/>
        <v>7886.3699999999953</v>
      </c>
      <c r="N44" s="68">
        <f t="shared" si="1"/>
        <v>2.1999999999999999E-2</v>
      </c>
      <c r="O44" s="7"/>
      <c r="P44" s="67">
        <f>'[1]Debt Serv New Units'!AD36</f>
        <v>-2240.4499999999998</v>
      </c>
      <c r="Q44" s="7"/>
      <c r="R44" s="69">
        <f>'[1]Vals and Pupils New Units'!R36</f>
        <v>0.02</v>
      </c>
      <c r="S44" s="69">
        <f>'[1]Vals and Pupils New Units'!S36</f>
        <v>0.02</v>
      </c>
      <c r="T44" s="9"/>
    </row>
    <row r="45" spans="1:20" ht="13.35" customHeight="1" x14ac:dyDescent="0.2">
      <c r="A45" s="61">
        <v>1628</v>
      </c>
      <c r="B45" s="61">
        <v>91</v>
      </c>
      <c r="C45" s="61"/>
      <c r="D45" s="62" t="s">
        <v>84</v>
      </c>
      <c r="E45" s="70" t="str">
        <f>IF('[1]Min SAUs'!N39&gt;0,"1"," ")</f>
        <v xml:space="preserve"> </v>
      </c>
      <c r="F45" s="64">
        <f>'[1]SAU Totals New Units'!F42</f>
        <v>1264616</v>
      </c>
      <c r="G45" s="65">
        <f>'[1]SAU Totals New Units'!U42</f>
        <v>659692</v>
      </c>
      <c r="H45" s="66">
        <f>'[1]SAU Totals New Units'!V42</f>
        <v>7.26</v>
      </c>
      <c r="I45" s="3"/>
      <c r="J45" s="65">
        <f>'[1]SAU Totals New Units'!W42+'[1]Misc. Adjustments New Units'!K38</f>
        <v>604924</v>
      </c>
      <c r="K45" s="5"/>
      <c r="L45" s="67">
        <v>622875.22999999986</v>
      </c>
      <c r="M45" s="67">
        <f t="shared" si="0"/>
        <v>-17951.229999999865</v>
      </c>
      <c r="N45" s="68">
        <f t="shared" si="1"/>
        <v>-2.8799999999999999E-2</v>
      </c>
      <c r="O45" s="7"/>
      <c r="P45" s="67">
        <f>'[1]Debt Serv New Units'!AD37</f>
        <v>0</v>
      </c>
      <c r="Q45" s="7"/>
      <c r="R45" s="69">
        <f>'[1]Vals and Pupils New Units'!R37</f>
        <v>0.02</v>
      </c>
      <c r="S45" s="69">
        <f>'[1]Vals and Pupils New Units'!S37</f>
        <v>-0.12</v>
      </c>
      <c r="T45" s="9"/>
    </row>
    <row r="46" spans="1:20" ht="13.35" customHeight="1" x14ac:dyDescent="0.2">
      <c r="A46" s="61">
        <v>137</v>
      </c>
      <c r="B46" s="61">
        <v>100</v>
      </c>
      <c r="C46" s="61">
        <v>890</v>
      </c>
      <c r="D46" s="62" t="s">
        <v>85</v>
      </c>
      <c r="E46" s="70" t="str">
        <f>IF('[1]Min SAUs'!N40&gt;0,"1"," ")</f>
        <v xml:space="preserve"> </v>
      </c>
      <c r="F46" s="64">
        <f>'[1]SAU Totals New Units'!F43</f>
        <v>208881.9</v>
      </c>
      <c r="G46" s="65">
        <f>'[1]SAU Totals New Units'!U43</f>
        <v>177386</v>
      </c>
      <c r="H46" s="66">
        <f>'[1]SAU Totals New Units'!V43</f>
        <v>7.26</v>
      </c>
      <c r="I46" s="3"/>
      <c r="J46" s="65">
        <f>'[1]SAU Totals New Units'!W43+'[1]Misc. Adjustments New Units'!K39</f>
        <v>31495.899999999994</v>
      </c>
      <c r="K46" s="5"/>
      <c r="L46" s="67">
        <v>19531.559999999998</v>
      </c>
      <c r="M46" s="67">
        <f t="shared" si="0"/>
        <v>11964.339999999997</v>
      </c>
      <c r="N46" s="68">
        <f t="shared" si="1"/>
        <v>0.61260000000000003</v>
      </c>
      <c r="O46" s="7"/>
      <c r="P46" s="67">
        <f>'[1]Debt Serv New Units'!AD38</f>
        <v>625.04</v>
      </c>
      <c r="Q46" s="7"/>
      <c r="R46" s="69">
        <f>'[1]Vals and Pupils New Units'!R38</f>
        <v>0.02</v>
      </c>
      <c r="S46" s="69">
        <f>'[1]Vals and Pupils New Units'!S38</f>
        <v>0.08</v>
      </c>
      <c r="T46" s="9"/>
    </row>
    <row r="47" spans="1:20" ht="13.35" customHeight="1" x14ac:dyDescent="0.2">
      <c r="A47" s="61">
        <v>138</v>
      </c>
      <c r="B47" s="61">
        <v>101</v>
      </c>
      <c r="C47" s="61"/>
      <c r="D47" s="62" t="s">
        <v>86</v>
      </c>
      <c r="E47" s="63" t="str">
        <f>IF('[1]Min SAUs'!N41&gt;0,"1"," ")</f>
        <v>1</v>
      </c>
      <c r="F47" s="64">
        <f>'[1]SAU Totals New Units'!F44</f>
        <v>143115.06</v>
      </c>
      <c r="G47" s="65">
        <f>'[1]SAU Totals New Units'!U44</f>
        <v>137187.53</v>
      </c>
      <c r="H47" s="66">
        <f>'[1]SAU Totals New Units'!V44</f>
        <v>3.1819999999999999</v>
      </c>
      <c r="I47" s="3"/>
      <c r="J47" s="65">
        <f>'[1]SAU Totals New Units'!W44+'[1]Misc. Adjustments New Units'!K40</f>
        <v>5927.5299999999988</v>
      </c>
      <c r="K47" s="5"/>
      <c r="L47" s="67">
        <v>11146.200000000012</v>
      </c>
      <c r="M47" s="67">
        <f t="shared" si="0"/>
        <v>-5218.6700000000128</v>
      </c>
      <c r="N47" s="68">
        <f t="shared" si="1"/>
        <v>-0.46820000000000001</v>
      </c>
      <c r="O47" s="7"/>
      <c r="P47" s="67">
        <f>'[1]Debt Serv New Units'!AD39</f>
        <v>0</v>
      </c>
      <c r="Q47" s="7"/>
      <c r="R47" s="69">
        <f>'[1]Vals and Pupils New Units'!R39</f>
        <v>0.04</v>
      </c>
      <c r="S47" s="69">
        <f>'[1]Vals and Pupils New Units'!S39</f>
        <v>-0.2</v>
      </c>
      <c r="T47" s="9"/>
    </row>
    <row r="48" spans="1:20" ht="13.35" customHeight="1" x14ac:dyDescent="0.2">
      <c r="A48" s="61">
        <v>139</v>
      </c>
      <c r="B48" s="61">
        <v>106</v>
      </c>
      <c r="C48" s="61">
        <v>891</v>
      </c>
      <c r="D48" s="62" t="s">
        <v>87</v>
      </c>
      <c r="E48" s="63" t="str">
        <f>IF('[1]Min SAUs'!N42&gt;0,"1"," ")</f>
        <v>1</v>
      </c>
      <c r="F48" s="64">
        <f>'[1]SAU Totals New Units'!F45</f>
        <v>250680.72</v>
      </c>
      <c r="G48" s="65">
        <f>'[1]SAU Totals New Units'!U45</f>
        <v>190845.7</v>
      </c>
      <c r="H48" s="66">
        <f>'[1]SAU Totals New Units'!V45</f>
        <v>1.0329999999999999</v>
      </c>
      <c r="I48" s="3"/>
      <c r="J48" s="65">
        <f>'[1]SAU Totals New Units'!W45+'[1]Misc. Adjustments New Units'!K41</f>
        <v>59835.01999999999</v>
      </c>
      <c r="K48" s="5"/>
      <c r="L48" s="67">
        <v>38618.49000000002</v>
      </c>
      <c r="M48" s="67">
        <f t="shared" si="0"/>
        <v>21216.52999999997</v>
      </c>
      <c r="N48" s="68">
        <f t="shared" si="1"/>
        <v>0.5494</v>
      </c>
      <c r="O48" s="7"/>
      <c r="P48" s="67">
        <f>'[1]Debt Serv New Units'!AD40</f>
        <v>0</v>
      </c>
      <c r="Q48" s="7"/>
      <c r="R48" s="69">
        <f>'[1]Vals and Pupils New Units'!R40</f>
        <v>0</v>
      </c>
      <c r="S48" s="69">
        <f>'[1]Vals and Pupils New Units'!S40</f>
        <v>0</v>
      </c>
      <c r="T48" s="9"/>
    </row>
    <row r="49" spans="1:20" ht="13.35" customHeight="1" x14ac:dyDescent="0.2">
      <c r="A49" s="61">
        <v>142</v>
      </c>
      <c r="B49" s="61">
        <v>107</v>
      </c>
      <c r="C49" s="61">
        <v>877</v>
      </c>
      <c r="D49" s="62" t="s">
        <v>88</v>
      </c>
      <c r="E49" s="63" t="str">
        <f>IF('[1]Min SAUs'!N43&gt;0,"1"," ")</f>
        <v>1</v>
      </c>
      <c r="F49" s="64">
        <f>'[1]SAU Totals New Units'!F46</f>
        <v>51291.38</v>
      </c>
      <c r="G49" s="65">
        <f>'[1]SAU Totals New Units'!U46</f>
        <v>50400.95</v>
      </c>
      <c r="H49" s="66">
        <f>'[1]SAU Totals New Units'!V46</f>
        <v>2.81</v>
      </c>
      <c r="I49" s="3"/>
      <c r="J49" s="65">
        <f>'[1]SAU Totals New Units'!W46+'[1]Misc. Adjustments New Units'!K42</f>
        <v>890.43000000000029</v>
      </c>
      <c r="K49" s="5"/>
      <c r="L49" s="67">
        <v>723.19999999999709</v>
      </c>
      <c r="M49" s="67">
        <f t="shared" si="0"/>
        <v>167.2300000000032</v>
      </c>
      <c r="N49" s="68">
        <f t="shared" si="1"/>
        <v>0.23119999999999999</v>
      </c>
      <c r="O49" s="7"/>
      <c r="P49" s="67">
        <f>'[1]Debt Serv New Units'!AD41</f>
        <v>0</v>
      </c>
      <c r="Q49" s="7"/>
      <c r="R49" s="69">
        <f>'[1]Vals and Pupils New Units'!R41</f>
        <v>0.02</v>
      </c>
      <c r="S49" s="69">
        <f>'[1]Vals and Pupils New Units'!S41</f>
        <v>0.25</v>
      </c>
      <c r="T49" s="9"/>
    </row>
    <row r="50" spans="1:20" ht="13.35" customHeight="1" x14ac:dyDescent="0.2">
      <c r="A50" s="61">
        <v>1411</v>
      </c>
      <c r="B50" s="61">
        <v>111</v>
      </c>
      <c r="C50" s="61">
        <v>896</v>
      </c>
      <c r="D50" s="62" t="s">
        <v>89</v>
      </c>
      <c r="E50" s="70" t="str">
        <f>IF('[1]Min SAUs'!N44&gt;0,"1"," ")</f>
        <v xml:space="preserve"> </v>
      </c>
      <c r="F50" s="64">
        <f>'[1]SAU Totals New Units'!F47</f>
        <v>979222.8236</v>
      </c>
      <c r="G50" s="65">
        <f>'[1]SAU Totals New Units'!U47</f>
        <v>447579</v>
      </c>
      <c r="H50" s="66">
        <f>'[1]SAU Totals New Units'!V47</f>
        <v>7.26</v>
      </c>
      <c r="I50" s="3"/>
      <c r="J50" s="65">
        <f>'[1]SAU Totals New Units'!W47+'[1]Misc. Adjustments New Units'!K43</f>
        <v>531643.81999999995</v>
      </c>
      <c r="K50" s="5"/>
      <c r="L50" s="67">
        <v>549697.87999999989</v>
      </c>
      <c r="M50" s="67">
        <f t="shared" si="0"/>
        <v>-18054.059999999939</v>
      </c>
      <c r="N50" s="68">
        <f t="shared" si="1"/>
        <v>-3.2800000000000003E-2</v>
      </c>
      <c r="O50" s="7"/>
      <c r="P50" s="67">
        <f>'[1]Debt Serv New Units'!AD42</f>
        <v>7444.7500000000018</v>
      </c>
      <c r="Q50" s="7"/>
      <c r="R50" s="69">
        <f>'[1]Vals and Pupils New Units'!R42</f>
        <v>-0.03</v>
      </c>
      <c r="S50" s="69">
        <f>'[1]Vals and Pupils New Units'!S42</f>
        <v>-0.11</v>
      </c>
      <c r="T50" s="9"/>
    </row>
    <row r="51" spans="1:20" ht="13.9" customHeight="1" x14ac:dyDescent="0.2">
      <c r="A51" s="61">
        <v>144</v>
      </c>
      <c r="B51" s="61">
        <v>114</v>
      </c>
      <c r="C51" s="61">
        <v>893</v>
      </c>
      <c r="D51" s="62" t="s">
        <v>90</v>
      </c>
      <c r="E51" s="70" t="str">
        <f>IF('[1]Min SAUs'!N45&gt;0,"1"," ")</f>
        <v xml:space="preserve"> </v>
      </c>
      <c r="F51" s="64">
        <f>'[1]SAU Totals New Units'!F48</f>
        <v>1315515.5999999999</v>
      </c>
      <c r="G51" s="65">
        <f>'[1]SAU Totals New Units'!U48</f>
        <v>843048.08</v>
      </c>
      <c r="H51" s="66">
        <f>'[1]SAU Totals New Units'!V48</f>
        <v>7.26</v>
      </c>
      <c r="I51" s="3"/>
      <c r="J51" s="65">
        <f>'[1]SAU Totals New Units'!W48+'[1]Misc. Adjustments New Units'!K44</f>
        <v>472467.52000000014</v>
      </c>
      <c r="K51" s="5"/>
      <c r="L51" s="67">
        <v>329692.63</v>
      </c>
      <c r="M51" s="67">
        <f t="shared" si="0"/>
        <v>142774.89000000013</v>
      </c>
      <c r="N51" s="68">
        <f t="shared" si="1"/>
        <v>0.43309999999999998</v>
      </c>
      <c r="O51" s="7"/>
      <c r="P51" s="67">
        <f>'[1]Debt Serv New Units'!AD43</f>
        <v>-2221.6699999999983</v>
      </c>
      <c r="Q51" s="7"/>
      <c r="R51" s="69">
        <f>'[1]Vals and Pupils New Units'!R43</f>
        <v>0.02</v>
      </c>
      <c r="S51" s="69">
        <f>'[1]Vals and Pupils New Units'!S43</f>
        <v>0.01</v>
      </c>
      <c r="T51" s="9"/>
    </row>
    <row r="52" spans="1:20" ht="13.35" customHeight="1" x14ac:dyDescent="0.2">
      <c r="A52" s="71">
        <v>1661</v>
      </c>
      <c r="B52" s="28">
        <v>116</v>
      </c>
      <c r="C52" s="28"/>
      <c r="D52" s="29" t="s">
        <v>91</v>
      </c>
      <c r="E52" s="70" t="str">
        <f>IF('[1]Min SAUs'!N46&gt;0,"1"," ")</f>
        <v xml:space="preserve"> </v>
      </c>
      <c r="F52" s="64">
        <f>'[1]SAU Totals New Units'!F49</f>
        <v>4148253.8747999999</v>
      </c>
      <c r="G52" s="65">
        <f>'[1]SAU Totals New Units'!U49</f>
        <v>1718684</v>
      </c>
      <c r="H52" s="66">
        <f>'[1]SAU Totals New Units'!V49</f>
        <v>7.26</v>
      </c>
      <c r="I52" s="3"/>
      <c r="J52" s="65">
        <f>'[1]SAU Totals New Units'!W49+'[1]Misc. Adjustments New Units'!K45</f>
        <v>2429569.87</v>
      </c>
      <c r="K52" s="5"/>
      <c r="L52" s="67">
        <v>2298327.04</v>
      </c>
      <c r="M52" s="67">
        <f t="shared" si="0"/>
        <v>131242.83000000007</v>
      </c>
      <c r="N52" s="68">
        <f t="shared" si="1"/>
        <v>5.7099999999999998E-2</v>
      </c>
      <c r="O52" s="7"/>
      <c r="P52" s="67">
        <f>'[1]Debt Serv New Units'!AD44</f>
        <v>5318.3899999999994</v>
      </c>
      <c r="Q52" s="7"/>
      <c r="R52" s="69">
        <f>'[1]Vals and Pupils New Units'!R44</f>
        <v>0.05</v>
      </c>
      <c r="S52" s="69">
        <f>'[1]Vals and Pupils New Units'!S44</f>
        <v>0</v>
      </c>
      <c r="T52" s="9"/>
    </row>
    <row r="53" spans="1:20" ht="13.35" customHeight="1" x14ac:dyDescent="0.2">
      <c r="A53" s="61">
        <v>147</v>
      </c>
      <c r="B53" s="61">
        <v>117</v>
      </c>
      <c r="C53" s="61"/>
      <c r="D53" s="62" t="s">
        <v>92</v>
      </c>
      <c r="E53" s="63" t="str">
        <f>IF('[1]Min SAUs'!N47&gt;0,"1"," ")</f>
        <v>1</v>
      </c>
      <c r="F53" s="64">
        <f>'[1]SAU Totals New Units'!F50</f>
        <v>140479.37</v>
      </c>
      <c r="G53" s="65">
        <f>'[1]SAU Totals New Units'!U50</f>
        <v>124036.73</v>
      </c>
      <c r="H53" s="66">
        <f>'[1]SAU Totals New Units'!V50</f>
        <v>3.3980000000000001</v>
      </c>
      <c r="I53" s="3"/>
      <c r="J53" s="65">
        <f>'[1]SAU Totals New Units'!W50+'[1]Misc. Adjustments New Units'!K46</f>
        <v>16442.64</v>
      </c>
      <c r="K53" s="5"/>
      <c r="L53" s="67">
        <v>17781.5</v>
      </c>
      <c r="M53" s="67">
        <f t="shared" si="0"/>
        <v>-1338.8600000000006</v>
      </c>
      <c r="N53" s="68">
        <f t="shared" si="1"/>
        <v>-7.5300000000000006E-2</v>
      </c>
      <c r="O53" s="7"/>
      <c r="P53" s="67">
        <f>'[1]Debt Serv New Units'!AD45</f>
        <v>0</v>
      </c>
      <c r="Q53" s="7"/>
      <c r="R53" s="69">
        <f>'[1]Vals and Pupils New Units'!R45</f>
        <v>-0.01</v>
      </c>
      <c r="S53" s="69">
        <f>'[1]Vals and Pupils New Units'!S45</f>
        <v>-0.22</v>
      </c>
      <c r="T53" s="9"/>
    </row>
    <row r="54" spans="1:20" ht="13.35" customHeight="1" x14ac:dyDescent="0.2">
      <c r="A54" s="61">
        <v>148</v>
      </c>
      <c r="B54" s="61">
        <v>118</v>
      </c>
      <c r="C54" s="61">
        <v>847</v>
      </c>
      <c r="D54" s="62" t="s">
        <v>93</v>
      </c>
      <c r="E54" s="70" t="str">
        <f>IF('[1]Min SAUs'!N48&gt;0,"1"," ")</f>
        <v xml:space="preserve"> </v>
      </c>
      <c r="F54" s="64">
        <f>'[1]SAU Totals New Units'!F51</f>
        <v>2530148.4859999996</v>
      </c>
      <c r="G54" s="65">
        <f>'[1]SAU Totals New Units'!U51</f>
        <v>1879735</v>
      </c>
      <c r="H54" s="66">
        <f>'[1]SAU Totals New Units'!V51</f>
        <v>7.26</v>
      </c>
      <c r="I54" s="3"/>
      <c r="J54" s="65">
        <f>'[1]SAU Totals New Units'!W51+'[1]Misc. Adjustments New Units'!K47</f>
        <v>650413.49000000022</v>
      </c>
      <c r="K54" s="5"/>
      <c r="L54" s="67">
        <v>593260.33999999985</v>
      </c>
      <c r="M54" s="67">
        <f t="shared" si="0"/>
        <v>57153.150000000373</v>
      </c>
      <c r="N54" s="68">
        <f t="shared" si="1"/>
        <v>9.6299999999999997E-2</v>
      </c>
      <c r="O54" s="7"/>
      <c r="P54" s="67">
        <f>'[1]Debt Serv New Units'!AD46</f>
        <v>3834.5999999999985</v>
      </c>
      <c r="Q54" s="7"/>
      <c r="R54" s="69">
        <f>'[1]Vals and Pupils New Units'!R46</f>
        <v>0.05</v>
      </c>
      <c r="S54" s="69">
        <f>'[1]Vals and Pupils New Units'!S46</f>
        <v>-0.05</v>
      </c>
      <c r="T54" s="9"/>
    </row>
    <row r="55" spans="1:20" ht="13.35" customHeight="1" x14ac:dyDescent="0.2">
      <c r="A55" s="61">
        <v>150</v>
      </c>
      <c r="B55" s="61">
        <v>121</v>
      </c>
      <c r="C55" s="61"/>
      <c r="D55" s="62" t="s">
        <v>94</v>
      </c>
      <c r="E55" s="63" t="str">
        <f>IF('[1]Min SAUs'!N49&gt;0,"1"," ")</f>
        <v>1</v>
      </c>
      <c r="F55" s="64">
        <f>'[1]SAU Totals New Units'!F52</f>
        <v>63094.95</v>
      </c>
      <c r="G55" s="65">
        <f>'[1]SAU Totals New Units'!U52</f>
        <v>60140.619999999995</v>
      </c>
      <c r="H55" s="66">
        <f>'[1]SAU Totals New Units'!V52</f>
        <v>5.9349999999999996</v>
      </c>
      <c r="I55" s="3"/>
      <c r="J55" s="65">
        <f>'[1]SAU Totals New Units'!W52+'[1]Misc. Adjustments New Units'!K48</f>
        <v>2954.3300000000017</v>
      </c>
      <c r="K55" s="5"/>
      <c r="L55" s="67">
        <v>9634.6299999999974</v>
      </c>
      <c r="M55" s="67">
        <f t="shared" si="0"/>
        <v>-6680.2999999999956</v>
      </c>
      <c r="N55" s="68">
        <f t="shared" si="1"/>
        <v>-0.69340000000000002</v>
      </c>
      <c r="O55" s="7"/>
      <c r="P55" s="67">
        <f>'[1]Debt Serv New Units'!AD47</f>
        <v>0</v>
      </c>
      <c r="Q55" s="7"/>
      <c r="R55" s="69">
        <f>'[1]Vals and Pupils New Units'!R47</f>
        <v>0.05</v>
      </c>
      <c r="S55" s="69">
        <f>'[1]Vals and Pupils New Units'!S47</f>
        <v>0.23</v>
      </c>
      <c r="T55" s="9"/>
    </row>
    <row r="56" spans="1:20" ht="13.35" customHeight="1" x14ac:dyDescent="0.2">
      <c r="A56" s="61">
        <v>151</v>
      </c>
      <c r="B56" s="61">
        <v>122</v>
      </c>
      <c r="C56" s="61">
        <v>877</v>
      </c>
      <c r="D56" s="62" t="s">
        <v>95</v>
      </c>
      <c r="E56" s="70" t="str">
        <f>IF('[1]Min SAUs'!N50&gt;0,"1"," ")</f>
        <v xml:space="preserve"> </v>
      </c>
      <c r="F56" s="64">
        <f>'[1]SAU Totals New Units'!F53</f>
        <v>375859.36</v>
      </c>
      <c r="G56" s="65">
        <f>'[1]SAU Totals New Units'!U53</f>
        <v>133947</v>
      </c>
      <c r="H56" s="66">
        <f>'[1]SAU Totals New Units'!V53</f>
        <v>7.26</v>
      </c>
      <c r="I56" s="3"/>
      <c r="J56" s="65">
        <f>'[1]SAU Totals New Units'!W53+'[1]Misc. Adjustments New Units'!K49</f>
        <v>241912.36</v>
      </c>
      <c r="K56" s="5"/>
      <c r="L56" s="67">
        <v>204254.69</v>
      </c>
      <c r="M56" s="67">
        <f t="shared" si="0"/>
        <v>37657.669999999984</v>
      </c>
      <c r="N56" s="68">
        <f t="shared" si="1"/>
        <v>0.18440000000000001</v>
      </c>
      <c r="O56" s="7"/>
      <c r="P56" s="67">
        <f>'[1]Debt Serv New Units'!AD48</f>
        <v>1335.27</v>
      </c>
      <c r="Q56" s="7"/>
      <c r="R56" s="69">
        <f>'[1]Vals and Pupils New Units'!R48</f>
        <v>-0.03</v>
      </c>
      <c r="S56" s="69">
        <f>'[1]Vals and Pupils New Units'!S48</f>
        <v>0.11</v>
      </c>
      <c r="T56" s="9"/>
    </row>
    <row r="57" spans="1:20" ht="13.35" customHeight="1" x14ac:dyDescent="0.2">
      <c r="A57" s="61">
        <v>154</v>
      </c>
      <c r="B57" s="61">
        <v>129</v>
      </c>
      <c r="C57" s="61">
        <v>890</v>
      </c>
      <c r="D57" s="62" t="s">
        <v>96</v>
      </c>
      <c r="E57" s="70" t="str">
        <f>IF('[1]Min SAUs'!N51&gt;0,"1"," ")</f>
        <v xml:space="preserve"> </v>
      </c>
      <c r="F57" s="64">
        <f>'[1]SAU Totals New Units'!F54</f>
        <v>70779.72</v>
      </c>
      <c r="G57" s="65">
        <f>'[1]SAU Totals New Units'!U54</f>
        <v>35211</v>
      </c>
      <c r="H57" s="66">
        <f>'[1]SAU Totals New Units'!V54</f>
        <v>7.26</v>
      </c>
      <c r="I57" s="3"/>
      <c r="J57" s="65">
        <f>'[1]SAU Totals New Units'!W54+'[1]Misc. Adjustments New Units'!K50</f>
        <v>35568.720000000001</v>
      </c>
      <c r="K57" s="5"/>
      <c r="L57" s="67">
        <v>6038.1699999999983</v>
      </c>
      <c r="M57" s="67">
        <f t="shared" si="0"/>
        <v>29530.550000000003</v>
      </c>
      <c r="N57" s="68">
        <f t="shared" si="1"/>
        <v>4.8906000000000001</v>
      </c>
      <c r="O57" s="7"/>
      <c r="P57" s="67">
        <f>'[1]Debt Serv New Units'!AD49</f>
        <v>450.86</v>
      </c>
      <c r="Q57" s="7"/>
      <c r="R57" s="69">
        <f>'[1]Vals and Pupils New Units'!R49</f>
        <v>-0.01</v>
      </c>
      <c r="S57" s="69">
        <f>'[1]Vals and Pupils New Units'!S49</f>
        <v>0.43</v>
      </c>
      <c r="T57" s="9"/>
    </row>
    <row r="58" spans="1:20" ht="13.35" customHeight="1" x14ac:dyDescent="0.2">
      <c r="A58" s="61">
        <v>1998</v>
      </c>
      <c r="B58" s="61">
        <v>133</v>
      </c>
      <c r="C58" s="61"/>
      <c r="D58" s="62" t="s">
        <v>97</v>
      </c>
      <c r="E58" s="70" t="str">
        <f>IF('[1]Min SAUs'!N52&gt;0,"1"," ")</f>
        <v xml:space="preserve"> </v>
      </c>
      <c r="F58" s="64">
        <f>'[1]SAU Totals New Units'!F55</f>
        <v>884160.67</v>
      </c>
      <c r="G58" s="65">
        <f>'[1]SAU Totals New Units'!U55</f>
        <v>628716</v>
      </c>
      <c r="H58" s="66">
        <f>'[1]SAU Totals New Units'!V55</f>
        <v>7.26</v>
      </c>
      <c r="I58" s="3"/>
      <c r="J58" s="65">
        <f>'[1]SAU Totals New Units'!W55+'[1]Misc. Adjustments New Units'!K51</f>
        <v>255444.67000000004</v>
      </c>
      <c r="K58" s="5"/>
      <c r="L58" s="67">
        <v>253028.96000000008</v>
      </c>
      <c r="M58" s="67">
        <f t="shared" si="0"/>
        <v>2415.7099999999627</v>
      </c>
      <c r="N58" s="68">
        <f t="shared" si="1"/>
        <v>9.4999999999999998E-3</v>
      </c>
      <c r="O58" s="7"/>
      <c r="P58" s="67">
        <f>'[1]Debt Serv New Units'!AD50</f>
        <v>0</v>
      </c>
      <c r="Q58" s="7"/>
      <c r="R58" s="69">
        <f>'[1]Vals and Pupils New Units'!R50</f>
        <v>0</v>
      </c>
      <c r="S58" s="69">
        <f>'[1]Vals and Pupils New Units'!S50</f>
        <v>-0.1</v>
      </c>
      <c r="T58" s="9"/>
    </row>
    <row r="59" spans="1:20" x14ac:dyDescent="0.2">
      <c r="A59" s="61">
        <v>1400</v>
      </c>
      <c r="B59" s="61">
        <v>135</v>
      </c>
      <c r="C59" s="61">
        <v>896</v>
      </c>
      <c r="D59" s="62" t="s">
        <v>98</v>
      </c>
      <c r="E59" s="70" t="str">
        <f>IF('[1]Min SAUs'!N53&gt;0,"1"," ")</f>
        <v xml:space="preserve"> </v>
      </c>
      <c r="F59" s="64">
        <f>'[1]SAU Totals New Units'!F56</f>
        <v>2274480.2458999995</v>
      </c>
      <c r="G59" s="65">
        <f>'[1]SAU Totals New Units'!U56</f>
        <v>656909</v>
      </c>
      <c r="H59" s="66">
        <f>'[1]SAU Totals New Units'!V56</f>
        <v>7.26</v>
      </c>
      <c r="I59" s="3"/>
      <c r="J59" s="65">
        <f>'[1]SAU Totals New Units'!W56+'[1]Misc. Adjustments New Units'!K52</f>
        <v>1617571.25</v>
      </c>
      <c r="K59" s="5"/>
      <c r="L59" s="67">
        <v>1715986.29</v>
      </c>
      <c r="M59" s="67">
        <f t="shared" si="0"/>
        <v>-98415.040000000037</v>
      </c>
      <c r="N59" s="68">
        <f t="shared" si="1"/>
        <v>-5.74E-2</v>
      </c>
      <c r="O59" s="7"/>
      <c r="P59" s="67">
        <f>'[1]Debt Serv New Units'!AD51</f>
        <v>-486.04999999999563</v>
      </c>
      <c r="Q59" s="7"/>
      <c r="R59" s="69">
        <f>'[1]Vals and Pupils New Units'!R51</f>
        <v>0.03</v>
      </c>
      <c r="S59" s="69">
        <f>'[1]Vals and Pupils New Units'!S51</f>
        <v>-0.11</v>
      </c>
      <c r="T59" s="9"/>
    </row>
    <row r="60" spans="1:20" ht="13.35" customHeight="1" x14ac:dyDescent="0.2">
      <c r="A60" s="61">
        <v>157</v>
      </c>
      <c r="B60" s="61">
        <v>136</v>
      </c>
      <c r="C60" s="61"/>
      <c r="D60" s="62" t="s">
        <v>99</v>
      </c>
      <c r="E60" s="70" t="str">
        <f>IF('[1]Min SAUs'!N54&gt;0,"1"," ")</f>
        <v xml:space="preserve"> </v>
      </c>
      <c r="F60" s="64">
        <f>'[1]SAU Totals New Units'!F57</f>
        <v>2113000.4819999998</v>
      </c>
      <c r="G60" s="65">
        <f>'[1]SAU Totals New Units'!U57</f>
        <v>463914</v>
      </c>
      <c r="H60" s="66">
        <f>'[1]SAU Totals New Units'!V57</f>
        <v>7.26</v>
      </c>
      <c r="I60" s="3"/>
      <c r="J60" s="65">
        <f>'[1]SAU Totals New Units'!W57+'[1]Misc. Adjustments New Units'!K53</f>
        <v>1649086.48</v>
      </c>
      <c r="K60" s="5"/>
      <c r="L60" s="67">
        <v>1714809.9900000002</v>
      </c>
      <c r="M60" s="67">
        <f t="shared" si="0"/>
        <v>-65723.510000000242</v>
      </c>
      <c r="N60" s="68">
        <f t="shared" si="1"/>
        <v>-3.8300000000000001E-2</v>
      </c>
      <c r="O60" s="7"/>
      <c r="P60" s="67">
        <f>'[1]Debt Serv New Units'!AD52</f>
        <v>0</v>
      </c>
      <c r="Q60" s="7"/>
      <c r="R60" s="69">
        <f>'[1]Vals and Pupils New Units'!R52</f>
        <v>0.05</v>
      </c>
      <c r="S60" s="69">
        <f>'[1]Vals and Pupils New Units'!S52</f>
        <v>-0.01</v>
      </c>
      <c r="T60" s="9"/>
    </row>
    <row r="61" spans="1:20" x14ac:dyDescent="0.2">
      <c r="A61" s="61">
        <v>160</v>
      </c>
      <c r="B61" s="61">
        <v>137</v>
      </c>
      <c r="C61" s="61"/>
      <c r="D61" s="62" t="s">
        <v>100</v>
      </c>
      <c r="E61" s="63" t="str">
        <f>IF('[1]Min SAUs'!N55&gt;0,"1"," ")</f>
        <v>1</v>
      </c>
      <c r="F61" s="64">
        <f>'[1]SAU Totals New Units'!F58</f>
        <v>1853665.3257000002</v>
      </c>
      <c r="G61" s="65">
        <f>'[1]SAU Totals New Units'!U58</f>
        <v>1701409.7200000002</v>
      </c>
      <c r="H61" s="66">
        <f>'[1]SAU Totals New Units'!V58</f>
        <v>6.5519999999999996</v>
      </c>
      <c r="I61" s="3"/>
      <c r="J61" s="65">
        <f>'[1]SAU Totals New Units'!W58+'[1]Misc. Adjustments New Units'!K54</f>
        <v>152255.60999999987</v>
      </c>
      <c r="K61" s="5"/>
      <c r="L61" s="67">
        <v>259364.22999999998</v>
      </c>
      <c r="M61" s="67">
        <f t="shared" si="0"/>
        <v>-107108.62000000011</v>
      </c>
      <c r="N61" s="68">
        <f t="shared" si="1"/>
        <v>-0.41299999999999998</v>
      </c>
      <c r="O61" s="7"/>
      <c r="P61" s="67">
        <f>'[1]Debt Serv New Units'!AD53</f>
        <v>0</v>
      </c>
      <c r="Q61" s="7"/>
      <c r="R61" s="69">
        <f>'[1]Vals and Pupils New Units'!R53</f>
        <v>0.02</v>
      </c>
      <c r="S61" s="69">
        <f>'[1]Vals and Pupils New Units'!S53</f>
        <v>-7.0000000000000007E-2</v>
      </c>
      <c r="T61" s="9"/>
    </row>
    <row r="62" spans="1:20" ht="13.35" customHeight="1" x14ac:dyDescent="0.2">
      <c r="A62" s="61">
        <v>163</v>
      </c>
      <c r="B62" s="61">
        <v>138</v>
      </c>
      <c r="C62" s="61">
        <v>877</v>
      </c>
      <c r="D62" s="62" t="s">
        <v>101</v>
      </c>
      <c r="E62" s="70" t="str">
        <f>IF('[1]Min SAUs'!N56&gt;0,"1"," ")</f>
        <v xml:space="preserve"> </v>
      </c>
      <c r="F62" s="64">
        <f>'[1]SAU Totals New Units'!F59</f>
        <v>1358702.48</v>
      </c>
      <c r="G62" s="65">
        <f>'[1]SAU Totals New Units'!U59</f>
        <v>1020756</v>
      </c>
      <c r="H62" s="66">
        <f>'[1]SAU Totals New Units'!V59</f>
        <v>7.26</v>
      </c>
      <c r="I62" s="3"/>
      <c r="J62" s="65">
        <f>'[1]SAU Totals New Units'!W59+'[1]Misc. Adjustments New Units'!K55</f>
        <v>337946.48</v>
      </c>
      <c r="K62" s="5"/>
      <c r="L62" s="67">
        <v>207338.81999999995</v>
      </c>
      <c r="M62" s="67">
        <f t="shared" si="0"/>
        <v>130607.66000000003</v>
      </c>
      <c r="N62" s="68">
        <f t="shared" si="1"/>
        <v>0.62990000000000002</v>
      </c>
      <c r="O62" s="7"/>
      <c r="P62" s="67">
        <f>'[1]Debt Serv New Units'!AD54</f>
        <v>0</v>
      </c>
      <c r="Q62" s="7"/>
      <c r="R62" s="69">
        <f>'[1]Vals and Pupils New Units'!R54</f>
        <v>-0.03</v>
      </c>
      <c r="S62" s="69">
        <f>'[1]Vals and Pupils New Units'!S54</f>
        <v>0.06</v>
      </c>
      <c r="T62" s="9"/>
    </row>
    <row r="63" spans="1:20" ht="13.35" customHeight="1" x14ac:dyDescent="0.2">
      <c r="A63" s="61">
        <v>166</v>
      </c>
      <c r="B63" s="61">
        <v>140</v>
      </c>
      <c r="C63" s="61">
        <v>898</v>
      </c>
      <c r="D63" s="62" t="s">
        <v>102</v>
      </c>
      <c r="E63" s="70" t="str">
        <f>IF('[1]Min SAUs'!N57&gt;0,"1"," ")</f>
        <v xml:space="preserve"> </v>
      </c>
      <c r="F63" s="64">
        <f>'[1]SAU Totals New Units'!F60</f>
        <v>2224553.33</v>
      </c>
      <c r="G63" s="65">
        <f>'[1]SAU Totals New Units'!U60</f>
        <v>1629386</v>
      </c>
      <c r="H63" s="66">
        <f>'[1]SAU Totals New Units'!V60</f>
        <v>7.26</v>
      </c>
      <c r="I63" s="3"/>
      <c r="J63" s="65">
        <f>'[1]SAU Totals New Units'!W60+'[1]Misc. Adjustments New Units'!K56</f>
        <v>595167.33000000007</v>
      </c>
      <c r="K63" s="5"/>
      <c r="L63" s="67">
        <v>416770.31000000006</v>
      </c>
      <c r="M63" s="67">
        <f t="shared" si="0"/>
        <v>178397.02000000002</v>
      </c>
      <c r="N63" s="68">
        <f t="shared" si="1"/>
        <v>0.42799999999999999</v>
      </c>
      <c r="O63" s="7"/>
      <c r="P63" s="67">
        <f>'[1]Debt Serv New Units'!AD55</f>
        <v>-783.94999999998254</v>
      </c>
      <c r="Q63" s="7"/>
      <c r="R63" s="69">
        <f>'[1]Vals and Pupils New Units'!R55</f>
        <v>0.02</v>
      </c>
      <c r="S63" s="69">
        <f>'[1]Vals and Pupils New Units'!S55</f>
        <v>0.03</v>
      </c>
      <c r="T63" s="9"/>
    </row>
    <row r="64" spans="1:20" ht="13.35" customHeight="1" x14ac:dyDescent="0.2">
      <c r="A64" s="71">
        <v>1663</v>
      </c>
      <c r="B64" s="28">
        <v>144</v>
      </c>
      <c r="C64" s="28"/>
      <c r="D64" s="29" t="s">
        <v>103</v>
      </c>
      <c r="E64" s="70" t="str">
        <f>IF('[1]Min SAUs'!N58&gt;0,"1"," ")</f>
        <v xml:space="preserve"> </v>
      </c>
      <c r="F64" s="64">
        <f>'[1]SAU Totals New Units'!F61</f>
        <v>15058714.071199998</v>
      </c>
      <c r="G64" s="65">
        <f>'[1]SAU Totals New Units'!U61</f>
        <v>7902994</v>
      </c>
      <c r="H64" s="66">
        <f>'[1]SAU Totals New Units'!V61</f>
        <v>7.26</v>
      </c>
      <c r="I64" s="3" t="s">
        <v>57</v>
      </c>
      <c r="J64" s="65">
        <f>'[1]SAU Totals New Units'!W61+'[1]Misc. Adjustments New Units'!K57</f>
        <v>8847140.8300000001</v>
      </c>
      <c r="K64" s="5"/>
      <c r="L64" s="67">
        <v>8054851.2299999995</v>
      </c>
      <c r="M64" s="67">
        <f t="shared" si="0"/>
        <v>792289.60000000056</v>
      </c>
      <c r="N64" s="68">
        <f t="shared" si="1"/>
        <v>9.8400000000000001E-2</v>
      </c>
      <c r="O64" s="7"/>
      <c r="P64" s="67">
        <f>'[1]Debt Serv New Units'!AD56</f>
        <v>-102728.15999999968</v>
      </c>
      <c r="Q64" s="7"/>
      <c r="R64" s="69">
        <f>'[1]Vals and Pupils New Units'!R56</f>
        <v>0.03</v>
      </c>
      <c r="S64" s="69">
        <f>'[1]Vals and Pupils New Units'!S56</f>
        <v>-0.02</v>
      </c>
      <c r="T64" s="9"/>
    </row>
    <row r="65" spans="1:20" ht="13.35" customHeight="1" x14ac:dyDescent="0.2">
      <c r="A65" s="61">
        <v>1627</v>
      </c>
      <c r="B65" s="61">
        <v>148</v>
      </c>
      <c r="C65" s="61"/>
      <c r="D65" s="62" t="s">
        <v>104</v>
      </c>
      <c r="E65" s="63" t="str">
        <f>IF('[1]Min SAUs'!N59&gt;0,"1"," ")</f>
        <v>1</v>
      </c>
      <c r="F65" s="64">
        <f>'[1]SAU Totals New Units'!F62</f>
        <v>762205.8</v>
      </c>
      <c r="G65" s="65">
        <f>'[1]SAU Totals New Units'!U62</f>
        <v>713167.52</v>
      </c>
      <c r="H65" s="66">
        <f>'[1]SAU Totals New Units'!V62</f>
        <v>4.2249999999999996</v>
      </c>
      <c r="I65" s="3"/>
      <c r="J65" s="65">
        <f>'[1]SAU Totals New Units'!W62+'[1]Misc. Adjustments New Units'!K58</f>
        <v>49038.280000000028</v>
      </c>
      <c r="K65" s="5"/>
      <c r="L65" s="67">
        <v>99856.439999999944</v>
      </c>
      <c r="M65" s="67">
        <f t="shared" si="0"/>
        <v>-50818.159999999916</v>
      </c>
      <c r="N65" s="68">
        <f t="shared" si="1"/>
        <v>-0.50890000000000002</v>
      </c>
      <c r="O65" s="7"/>
      <c r="P65" s="67">
        <f>'[1]Debt Serv New Units'!AD57</f>
        <v>0</v>
      </c>
      <c r="Q65" s="7"/>
      <c r="R65" s="69">
        <f>'[1]Vals and Pupils New Units'!R57</f>
        <v>0.02</v>
      </c>
      <c r="S65" s="69">
        <f>'[1]Vals and Pupils New Units'!S57</f>
        <v>-0.05</v>
      </c>
      <c r="T65" s="9"/>
    </row>
    <row r="66" spans="1:20" ht="13.35" customHeight="1" x14ac:dyDescent="0.2">
      <c r="A66" s="61">
        <v>174</v>
      </c>
      <c r="B66" s="61">
        <v>151</v>
      </c>
      <c r="C66" s="61"/>
      <c r="D66" s="62" t="s">
        <v>105</v>
      </c>
      <c r="E66" s="70" t="str">
        <f>IF('[1]Min SAUs'!N60&gt;0,"1"," ")</f>
        <v xml:space="preserve"> </v>
      </c>
      <c r="F66" s="64">
        <f>'[1]SAU Totals New Units'!F63</f>
        <v>28790532.196300004</v>
      </c>
      <c r="G66" s="65">
        <f>'[1]SAU Totals New Units'!U63</f>
        <v>18539257</v>
      </c>
      <c r="H66" s="66">
        <f>'[1]SAU Totals New Units'!V63</f>
        <v>7.26</v>
      </c>
      <c r="I66" s="3"/>
      <c r="J66" s="65">
        <f>'[1]SAU Totals New Units'!W63+'[1]Misc. Adjustments New Units'!K59</f>
        <v>10251275.199999999</v>
      </c>
      <c r="K66" s="5"/>
      <c r="L66" s="67">
        <v>8078808.1900000013</v>
      </c>
      <c r="M66" s="67">
        <f t="shared" si="0"/>
        <v>2172467.0099999979</v>
      </c>
      <c r="N66" s="68">
        <f t="shared" si="1"/>
        <v>0.26889999999999997</v>
      </c>
      <c r="O66" s="7"/>
      <c r="P66" s="67">
        <f>'[1]Debt Serv New Units'!AD58</f>
        <v>618131.27</v>
      </c>
      <c r="Q66" s="7"/>
      <c r="R66" s="69">
        <f>'[1]Vals and Pupils New Units'!R58</f>
        <v>0.05</v>
      </c>
      <c r="S66" s="69">
        <f>'[1]Vals and Pupils New Units'!S58</f>
        <v>-0.03</v>
      </c>
      <c r="T66" s="9" t="s">
        <v>106</v>
      </c>
    </row>
    <row r="67" spans="1:20" ht="13.35" customHeight="1" x14ac:dyDescent="0.2">
      <c r="A67" s="61">
        <v>180</v>
      </c>
      <c r="B67" s="61">
        <v>154</v>
      </c>
      <c r="C67" s="61">
        <v>897</v>
      </c>
      <c r="D67" s="62" t="s">
        <v>107</v>
      </c>
      <c r="E67" s="70" t="str">
        <f>IF('[1]Min SAUs'!N61&gt;0,"1"," ")</f>
        <v xml:space="preserve"> </v>
      </c>
      <c r="F67" s="64">
        <f>'[1]SAU Totals New Units'!F64</f>
        <v>1505186.1130000001</v>
      </c>
      <c r="G67" s="65">
        <f>'[1]SAU Totals New Units'!U64</f>
        <v>1243517</v>
      </c>
      <c r="H67" s="66">
        <f>'[1]SAU Totals New Units'!V64</f>
        <v>7.26</v>
      </c>
      <c r="I67" s="3"/>
      <c r="J67" s="65">
        <f>'[1]SAU Totals New Units'!W64+'[1]Misc. Adjustments New Units'!K60</f>
        <v>261669.1100000001</v>
      </c>
      <c r="K67" s="5"/>
      <c r="L67" s="67">
        <v>214987.87999999989</v>
      </c>
      <c r="M67" s="67">
        <f t="shared" si="0"/>
        <v>46681.230000000214</v>
      </c>
      <c r="N67" s="68">
        <f t="shared" si="1"/>
        <v>0.21709999999999999</v>
      </c>
      <c r="O67" s="7"/>
      <c r="P67" s="67">
        <f>'[1]Debt Serv New Units'!AD59</f>
        <v>-612.16000000000031</v>
      </c>
      <c r="Q67" s="7"/>
      <c r="R67" s="69">
        <f>'[1]Vals and Pupils New Units'!R59</f>
        <v>0.04</v>
      </c>
      <c r="S67" s="69">
        <f>'[1]Vals and Pupils New Units'!S59</f>
        <v>-0.01</v>
      </c>
      <c r="T67" s="9"/>
    </row>
    <row r="68" spans="1:20" ht="13.35" customHeight="1" x14ac:dyDescent="0.2">
      <c r="A68" s="61">
        <v>188</v>
      </c>
      <c r="B68" s="61">
        <v>167</v>
      </c>
      <c r="C68" s="61">
        <v>898</v>
      </c>
      <c r="D68" s="62" t="s">
        <v>108</v>
      </c>
      <c r="E68" s="63" t="str">
        <f>IF('[1]Min SAUs'!N62&gt;0,"1"," ")</f>
        <v>1</v>
      </c>
      <c r="F68" s="64">
        <f>'[1]SAU Totals New Units'!F65</f>
        <v>1278288.8119999999</v>
      </c>
      <c r="G68" s="65">
        <f>'[1]SAU Totals New Units'!U65</f>
        <v>1164710.73</v>
      </c>
      <c r="H68" s="66">
        <f>'[1]SAU Totals New Units'!V65</f>
        <v>2.4929999999999999</v>
      </c>
      <c r="I68" s="3"/>
      <c r="J68" s="65">
        <f>'[1]SAU Totals New Units'!W65+'[1]Misc. Adjustments New Units'!K61</f>
        <v>113578.08000000007</v>
      </c>
      <c r="K68" s="5"/>
      <c r="L68" s="67">
        <v>161110.92999999993</v>
      </c>
      <c r="M68" s="67">
        <f t="shared" si="0"/>
        <v>-47532.84999999986</v>
      </c>
      <c r="N68" s="68">
        <f t="shared" si="1"/>
        <v>-0.29499999999999998</v>
      </c>
      <c r="O68" s="7"/>
      <c r="P68" s="67">
        <f>'[1]Debt Serv New Units'!AD60</f>
        <v>353.07999999999993</v>
      </c>
      <c r="Q68" s="7"/>
      <c r="R68" s="69">
        <f>'[1]Vals and Pupils New Units'!R60</f>
        <v>0.02</v>
      </c>
      <c r="S68" s="69">
        <f>'[1]Vals and Pupils New Units'!S60</f>
        <v>-0.06</v>
      </c>
      <c r="T68" s="9"/>
    </row>
    <row r="69" spans="1:20" ht="13.35" customHeight="1" x14ac:dyDescent="0.2">
      <c r="A69" s="61">
        <v>190</v>
      </c>
      <c r="B69" s="61">
        <v>168</v>
      </c>
      <c r="C69" s="61"/>
      <c r="D69" s="62" t="s">
        <v>109</v>
      </c>
      <c r="E69" s="70" t="str">
        <f>IF('[1]Min SAUs'!N63&gt;0,"1"," ")</f>
        <v xml:space="preserve"> </v>
      </c>
      <c r="F69" s="64">
        <f>'[1]SAU Totals New Units'!F66</f>
        <v>334300.69</v>
      </c>
      <c r="G69" s="65">
        <f>'[1]SAU Totals New Units'!U66</f>
        <v>231352</v>
      </c>
      <c r="H69" s="66">
        <f>'[1]SAU Totals New Units'!V66</f>
        <v>7.26</v>
      </c>
      <c r="I69" s="3"/>
      <c r="J69" s="65">
        <f>'[1]SAU Totals New Units'!W66+'[1]Misc. Adjustments New Units'!K62</f>
        <v>102948.69</v>
      </c>
      <c r="K69" s="5"/>
      <c r="L69" s="67">
        <v>104564.4</v>
      </c>
      <c r="M69" s="67">
        <f t="shared" si="0"/>
        <v>-1615.7099999999919</v>
      </c>
      <c r="N69" s="68">
        <f t="shared" si="1"/>
        <v>-1.55E-2</v>
      </c>
      <c r="O69" s="7"/>
      <c r="P69" s="67">
        <f>'[1]Debt Serv New Units'!AD61</f>
        <v>0</v>
      </c>
      <c r="Q69" s="7"/>
      <c r="R69" s="69">
        <f>'[1]Vals and Pupils New Units'!R61</f>
        <v>0.01</v>
      </c>
      <c r="S69" s="69">
        <f>'[1]Vals and Pupils New Units'!S61</f>
        <v>-0.05</v>
      </c>
      <c r="T69" s="9"/>
    </row>
    <row r="70" spans="1:20" ht="13.35" customHeight="1" x14ac:dyDescent="0.2">
      <c r="A70" s="61">
        <v>191</v>
      </c>
      <c r="B70" s="61">
        <v>169</v>
      </c>
      <c r="C70" s="61"/>
      <c r="D70" s="62" t="s">
        <v>110</v>
      </c>
      <c r="E70" s="70" t="str">
        <f>IF('[1]Min SAUs'!N64&gt;0,"1"," ")</f>
        <v xml:space="preserve"> </v>
      </c>
      <c r="F70" s="64">
        <f>'[1]SAU Totals New Units'!F67</f>
        <v>7425728.0583000006</v>
      </c>
      <c r="G70" s="65">
        <f>'[1]SAU Totals New Units'!U67</f>
        <v>2203410</v>
      </c>
      <c r="H70" s="66">
        <f>'[1]SAU Totals New Units'!V67</f>
        <v>7.26</v>
      </c>
      <c r="I70" s="3"/>
      <c r="J70" s="65">
        <f>'[1]SAU Totals New Units'!W67+'[1]Misc. Adjustments New Units'!K63</f>
        <v>5222318.0599999996</v>
      </c>
      <c r="K70" s="5"/>
      <c r="L70" s="67">
        <v>5050388.1500000004</v>
      </c>
      <c r="M70" s="67">
        <f t="shared" si="0"/>
        <v>171929.90999999922</v>
      </c>
      <c r="N70" s="68">
        <f t="shared" si="1"/>
        <v>3.4000000000000002E-2</v>
      </c>
      <c r="O70" s="7"/>
      <c r="P70" s="67">
        <f>'[1]Debt Serv New Units'!AD62</f>
        <v>5556.0800000000017</v>
      </c>
      <c r="Q70" s="7"/>
      <c r="R70" s="69">
        <f>'[1]Vals and Pupils New Units'!R62</f>
        <v>0.05</v>
      </c>
      <c r="S70" s="69">
        <f>'[1]Vals and Pupils New Units'!S62</f>
        <v>-0.04</v>
      </c>
      <c r="T70" s="9"/>
    </row>
    <row r="71" spans="1:20" ht="13.35" customHeight="1" x14ac:dyDescent="0.2">
      <c r="A71" s="61">
        <v>193</v>
      </c>
      <c r="B71" s="61">
        <v>170</v>
      </c>
      <c r="C71" s="61"/>
      <c r="D71" s="62" t="s">
        <v>111</v>
      </c>
      <c r="E71" s="70" t="str">
        <f>IF('[1]Min SAUs'!N65&gt;0,"1"," ")</f>
        <v xml:space="preserve"> </v>
      </c>
      <c r="F71" s="64">
        <f>'[1]SAU Totals New Units'!F68</f>
        <v>0</v>
      </c>
      <c r="G71" s="65">
        <f>'[1]SAU Totals New Units'!U68</f>
        <v>0</v>
      </c>
      <c r="H71" s="66">
        <f>'[1]SAU Totals New Units'!V68</f>
        <v>0</v>
      </c>
      <c r="I71" s="3"/>
      <c r="J71" s="65">
        <f>'[1]SAU Totals New Units'!W68+'[1]Misc. Adjustments New Units'!K64</f>
        <v>0</v>
      </c>
      <c r="K71" s="5"/>
      <c r="L71" s="67">
        <v>0</v>
      </c>
      <c r="M71" s="67">
        <f t="shared" si="0"/>
        <v>0</v>
      </c>
      <c r="N71" s="68">
        <f t="shared" si="1"/>
        <v>0</v>
      </c>
      <c r="O71" s="7"/>
      <c r="P71" s="67">
        <f>'[1]Debt Serv New Units'!AD63</f>
        <v>0</v>
      </c>
      <c r="Q71" s="7"/>
      <c r="R71" s="69">
        <f>'[1]Vals and Pupils New Units'!R63</f>
        <v>0.08</v>
      </c>
      <c r="S71" s="69">
        <f>'[1]Vals and Pupils New Units'!S63</f>
        <v>0</v>
      </c>
      <c r="T71" s="9"/>
    </row>
    <row r="72" spans="1:20" ht="13.35" customHeight="1" x14ac:dyDescent="0.2">
      <c r="A72" s="61">
        <v>194</v>
      </c>
      <c r="B72" s="61">
        <v>171</v>
      </c>
      <c r="C72" s="61"/>
      <c r="D72" s="62" t="s">
        <v>112</v>
      </c>
      <c r="E72" s="70" t="str">
        <f>IF('[1]Min SAUs'!N66&gt;0,"1"," ")</f>
        <v xml:space="preserve"> </v>
      </c>
      <c r="F72" s="64">
        <f>'[1]SAU Totals New Units'!F69</f>
        <v>34675255.133099996</v>
      </c>
      <c r="G72" s="65">
        <f>'[1]SAU Totals New Units'!U69</f>
        <v>13263657</v>
      </c>
      <c r="H72" s="66">
        <f>'[1]SAU Totals New Units'!V69</f>
        <v>7.26</v>
      </c>
      <c r="I72" s="3"/>
      <c r="J72" s="65">
        <f>'[1]SAU Totals New Units'!W69+'[1]Misc. Adjustments New Units'!K65</f>
        <v>21411598.130000003</v>
      </c>
      <c r="K72" s="5"/>
      <c r="L72" s="67">
        <v>19785492.450000003</v>
      </c>
      <c r="M72" s="67">
        <f t="shared" si="0"/>
        <v>1626105.6799999997</v>
      </c>
      <c r="N72" s="68">
        <f t="shared" si="1"/>
        <v>8.2199999999999995E-2</v>
      </c>
      <c r="O72" s="7"/>
      <c r="P72" s="67">
        <f>'[1]Debt Serv New Units'!AD64</f>
        <v>22789.629999999888</v>
      </c>
      <c r="Q72" s="7"/>
      <c r="R72" s="69">
        <f>'[1]Vals and Pupils New Units'!R64</f>
        <v>0.08</v>
      </c>
      <c r="S72" s="69">
        <f>'[1]Vals and Pupils New Units'!S64</f>
        <v>-0.01</v>
      </c>
      <c r="T72" s="9" t="s">
        <v>55</v>
      </c>
    </row>
    <row r="73" spans="1:20" ht="13.35" customHeight="1" x14ac:dyDescent="0.2">
      <c r="A73" s="61">
        <v>205</v>
      </c>
      <c r="B73" s="61">
        <v>174</v>
      </c>
      <c r="C73" s="61"/>
      <c r="D73" s="62" t="s">
        <v>113</v>
      </c>
      <c r="E73" s="70" t="str">
        <f>IF('[1]Min SAUs'!N67&gt;0,"1"," ")</f>
        <v xml:space="preserve"> </v>
      </c>
      <c r="F73" s="64">
        <f>'[1]SAU Totals New Units'!F70</f>
        <v>359982.3</v>
      </c>
      <c r="G73" s="65">
        <f>'[1]SAU Totals New Units'!U70</f>
        <v>175934</v>
      </c>
      <c r="H73" s="66">
        <f>'[1]SAU Totals New Units'!V70</f>
        <v>7.26</v>
      </c>
      <c r="I73" s="3"/>
      <c r="J73" s="65">
        <f>'[1]SAU Totals New Units'!W70+'[1]Misc. Adjustments New Units'!K66</f>
        <v>184048.3</v>
      </c>
      <c r="K73" s="5"/>
      <c r="L73" s="67">
        <v>234960.19999999998</v>
      </c>
      <c r="M73" s="67">
        <f t="shared" si="0"/>
        <v>-50911.899999999994</v>
      </c>
      <c r="N73" s="68">
        <f t="shared" si="1"/>
        <v>-0.2167</v>
      </c>
      <c r="O73" s="7"/>
      <c r="P73" s="67">
        <f>'[1]Debt Serv New Units'!AD65</f>
        <v>0</v>
      </c>
      <c r="Q73" s="7"/>
      <c r="R73" s="69">
        <f>'[1]Vals and Pupils New Units'!R65</f>
        <v>0.08</v>
      </c>
      <c r="S73" s="69">
        <f>'[1]Vals and Pupils New Units'!S65</f>
        <v>-0.13</v>
      </c>
      <c r="T73" s="9"/>
    </row>
    <row r="74" spans="1:20" ht="13.35" customHeight="1" x14ac:dyDescent="0.2">
      <c r="A74" s="61">
        <v>207</v>
      </c>
      <c r="B74" s="61">
        <v>175</v>
      </c>
      <c r="C74" s="61">
        <v>890</v>
      </c>
      <c r="D74" s="62" t="s">
        <v>114</v>
      </c>
      <c r="E74" s="63" t="str">
        <f>IF('[1]Min SAUs'!N68&gt;0,"1"," ")</f>
        <v>1</v>
      </c>
      <c r="F74" s="64">
        <f>'[1]SAU Totals New Units'!F71</f>
        <v>145243.1</v>
      </c>
      <c r="G74" s="65">
        <f>'[1]SAU Totals New Units'!U71</f>
        <v>130531.72</v>
      </c>
      <c r="H74" s="66">
        <f>'[1]SAU Totals New Units'!V71</f>
        <v>3.6190000000000002</v>
      </c>
      <c r="I74" s="3"/>
      <c r="J74" s="65">
        <f>'[1]SAU Totals New Units'!W71+'[1]Misc. Adjustments New Units'!K67</f>
        <v>14711.380000000005</v>
      </c>
      <c r="K74" s="5"/>
      <c r="L74" s="67">
        <v>15596.369999999995</v>
      </c>
      <c r="M74" s="67">
        <f t="shared" si="0"/>
        <v>-884.98999999999069</v>
      </c>
      <c r="N74" s="68">
        <f t="shared" si="1"/>
        <v>-5.67E-2</v>
      </c>
      <c r="O74" s="7"/>
      <c r="P74" s="67">
        <f>'[1]Debt Serv New Units'!AD66</f>
        <v>0</v>
      </c>
      <c r="Q74" s="7"/>
      <c r="R74" s="69">
        <f>'[1]Vals and Pupils New Units'!R66</f>
        <v>0.03</v>
      </c>
      <c r="S74" s="69">
        <f>'[1]Vals and Pupils New Units'!S66</f>
        <v>-0.13</v>
      </c>
      <c r="T74" s="9"/>
    </row>
    <row r="75" spans="1:20" ht="13.35" customHeight="1" x14ac:dyDescent="0.2">
      <c r="A75" s="61">
        <v>208</v>
      </c>
      <c r="B75" s="61">
        <v>177</v>
      </c>
      <c r="C75" s="61"/>
      <c r="D75" s="62" t="s">
        <v>115</v>
      </c>
      <c r="E75" s="70" t="str">
        <f>IF('[1]Min SAUs'!N69&gt;0,"1"," ")</f>
        <v xml:space="preserve"> </v>
      </c>
      <c r="F75" s="64">
        <f>'[1]SAU Totals New Units'!F72</f>
        <v>2683435.46</v>
      </c>
      <c r="G75" s="65">
        <f>'[1]SAU Totals New Units'!U72</f>
        <v>492712</v>
      </c>
      <c r="H75" s="66">
        <f>'[1]SAU Totals New Units'!V72</f>
        <v>7.26</v>
      </c>
      <c r="I75" s="3"/>
      <c r="J75" s="65">
        <f>'[1]SAU Totals New Units'!W72+'[1]Misc. Adjustments New Units'!K68</f>
        <v>2190723.46</v>
      </c>
      <c r="K75" s="5"/>
      <c r="L75" s="67">
        <v>1990358.9800000002</v>
      </c>
      <c r="M75" s="67">
        <f t="shared" si="0"/>
        <v>200364.47999999975</v>
      </c>
      <c r="N75" s="68">
        <f t="shared" si="1"/>
        <v>0.1007</v>
      </c>
      <c r="O75" s="7"/>
      <c r="P75" s="67">
        <f>'[1]Debt Serv New Units'!AD67</f>
        <v>0</v>
      </c>
      <c r="Q75" s="7"/>
      <c r="R75" s="69">
        <f>'[1]Vals and Pupils New Units'!R67</f>
        <v>0.08</v>
      </c>
      <c r="S75" s="69">
        <f>'[1]Vals and Pupils New Units'!S67</f>
        <v>0.02</v>
      </c>
      <c r="T75" s="9"/>
    </row>
    <row r="76" spans="1:20" ht="13.35" customHeight="1" x14ac:dyDescent="0.2">
      <c r="A76" s="61">
        <v>210</v>
      </c>
      <c r="B76" s="61">
        <v>180</v>
      </c>
      <c r="C76" s="61"/>
      <c r="D76" s="62" t="s">
        <v>116</v>
      </c>
      <c r="E76" s="63" t="str">
        <f>IF('[1]Min SAUs'!N70&gt;0,"1"," ")</f>
        <v>1</v>
      </c>
      <c r="F76" s="64">
        <f>'[1]SAU Totals New Units'!F73</f>
        <v>1871348.92</v>
      </c>
      <c r="G76" s="65">
        <f>'[1]SAU Totals New Units'!U73</f>
        <v>1557470.74</v>
      </c>
      <c r="H76" s="66">
        <f>'[1]SAU Totals New Units'!V73</f>
        <v>5.2919999999999998</v>
      </c>
      <c r="I76" s="3"/>
      <c r="J76" s="65">
        <f>'[1]SAU Totals New Units'!W73+'[1]Misc. Adjustments New Units'!K69</f>
        <v>313878.17999999993</v>
      </c>
      <c r="K76" s="5"/>
      <c r="L76" s="67">
        <v>292152.91999999993</v>
      </c>
      <c r="M76" s="67">
        <f t="shared" si="0"/>
        <v>21725.260000000009</v>
      </c>
      <c r="N76" s="68">
        <f t="shared" si="1"/>
        <v>7.4399999999999994E-2</v>
      </c>
      <c r="O76" s="7"/>
      <c r="P76" s="67">
        <f>'[1]Debt Serv New Units'!AD68</f>
        <v>0</v>
      </c>
      <c r="Q76" s="7"/>
      <c r="R76" s="69">
        <f>'[1]Vals and Pupils New Units'!R68</f>
        <v>0.02</v>
      </c>
      <c r="S76" s="69">
        <f>'[1]Vals and Pupils New Units'!S68</f>
        <v>-0.1</v>
      </c>
      <c r="T76" s="9"/>
    </row>
    <row r="77" spans="1:20" ht="13.35" customHeight="1" x14ac:dyDescent="0.2">
      <c r="A77" s="71">
        <v>1664</v>
      </c>
      <c r="B77" s="28">
        <v>187</v>
      </c>
      <c r="C77" s="28"/>
      <c r="D77" s="29" t="s">
        <v>117</v>
      </c>
      <c r="E77" s="70" t="str">
        <f>IF('[1]Min SAUs'!N71&gt;0,"1"," ")</f>
        <v xml:space="preserve"> </v>
      </c>
      <c r="F77" s="64">
        <f>'[1]SAU Totals New Units'!F74</f>
        <v>3272774.3539000005</v>
      </c>
      <c r="G77" s="65">
        <f>'[1]SAU Totals New Units'!U74</f>
        <v>2729034</v>
      </c>
      <c r="H77" s="66">
        <f>'[1]SAU Totals New Units'!V74</f>
        <v>7.26</v>
      </c>
      <c r="I77" s="3"/>
      <c r="J77" s="65">
        <f>'[1]SAU Totals New Units'!W74+'[1]Misc. Adjustments New Units'!K70</f>
        <v>543740.35000000009</v>
      </c>
      <c r="K77" s="5"/>
      <c r="L77" s="67">
        <v>509277.72999999952</v>
      </c>
      <c r="M77" s="67">
        <f t="shared" si="0"/>
        <v>34462.620000000577</v>
      </c>
      <c r="N77" s="68">
        <f t="shared" si="1"/>
        <v>6.7699999999999996E-2</v>
      </c>
      <c r="O77" s="7"/>
      <c r="P77" s="67">
        <f>'[1]Debt Serv New Units'!AD69</f>
        <v>24.3599999999999</v>
      </c>
      <c r="Q77" s="7"/>
      <c r="R77" s="69">
        <f>'[1]Vals and Pupils New Units'!R69</f>
        <v>0.03</v>
      </c>
      <c r="S77" s="69">
        <f>'[1]Vals and Pupils New Units'!S69</f>
        <v>-0.02</v>
      </c>
      <c r="T77" s="9"/>
    </row>
    <row r="78" spans="1:20" ht="13.35" customHeight="1" x14ac:dyDescent="0.2">
      <c r="A78" s="61">
        <v>217</v>
      </c>
      <c r="B78" s="61">
        <v>189</v>
      </c>
      <c r="C78" s="61">
        <v>894</v>
      </c>
      <c r="D78" s="62" t="s">
        <v>118</v>
      </c>
      <c r="E78" s="70" t="str">
        <f>IF('[1]Min SAUs'!N72&gt;0,"1"," ")</f>
        <v xml:space="preserve"> </v>
      </c>
      <c r="F78" s="64">
        <f>'[1]SAU Totals New Units'!F75</f>
        <v>1081404.56</v>
      </c>
      <c r="G78" s="65">
        <f>'[1]SAU Totals New Units'!U75</f>
        <v>387563</v>
      </c>
      <c r="H78" s="66">
        <f>'[1]SAU Totals New Units'!V75</f>
        <v>7.26</v>
      </c>
      <c r="I78" s="3"/>
      <c r="J78" s="65">
        <f>'[1]SAU Totals New Units'!W75+'[1]Misc. Adjustments New Units'!K71</f>
        <v>693841.56</v>
      </c>
      <c r="K78" s="5"/>
      <c r="L78" s="67">
        <v>743169.14999999991</v>
      </c>
      <c r="M78" s="67">
        <f t="shared" si="0"/>
        <v>-49327.589999999851</v>
      </c>
      <c r="N78" s="68">
        <f t="shared" ref="N78:N141" si="2">IF(M78=0,0,ROUND((J78-L78)/L78,4))</f>
        <v>-6.6400000000000001E-2</v>
      </c>
      <c r="O78" s="7"/>
      <c r="P78" s="67">
        <f>'[1]Debt Serv New Units'!AD70</f>
        <v>0</v>
      </c>
      <c r="Q78" s="7"/>
      <c r="R78" s="69">
        <f>'[1]Vals and Pupils New Units'!R70</f>
        <v>0.02</v>
      </c>
      <c r="S78" s="69">
        <f>'[1]Vals and Pupils New Units'!S70</f>
        <v>-0.12</v>
      </c>
      <c r="T78" s="9"/>
    </row>
    <row r="79" spans="1:20" ht="13.35" customHeight="1" x14ac:dyDescent="0.2">
      <c r="A79" s="61">
        <v>219</v>
      </c>
      <c r="B79" s="61">
        <v>197</v>
      </c>
      <c r="C79" s="61"/>
      <c r="D79" s="62" t="s">
        <v>119</v>
      </c>
      <c r="E79" s="70" t="str">
        <f>IF('[1]Min SAUs'!N73&gt;0,"1"," ")</f>
        <v xml:space="preserve"> </v>
      </c>
      <c r="F79" s="64">
        <f>'[1]SAU Totals New Units'!F76</f>
        <v>10871898.8344</v>
      </c>
      <c r="G79" s="65">
        <f>'[1]SAU Totals New Units'!U76</f>
        <v>3896321</v>
      </c>
      <c r="H79" s="66">
        <f>'[1]SAU Totals New Units'!V76</f>
        <v>7.26</v>
      </c>
      <c r="I79" s="3"/>
      <c r="J79" s="65">
        <f>'[1]SAU Totals New Units'!W76+'[1]Misc. Adjustments New Units'!K72</f>
        <v>6975577.8300000001</v>
      </c>
      <c r="K79" s="5"/>
      <c r="L79" s="67">
        <v>6630703.0600000005</v>
      </c>
      <c r="M79" s="67">
        <f t="shared" si="0"/>
        <v>344874.76999999955</v>
      </c>
      <c r="N79" s="68">
        <f t="shared" si="2"/>
        <v>5.1999999999999998E-2</v>
      </c>
      <c r="O79" s="7"/>
      <c r="P79" s="67">
        <f>'[1]Debt Serv New Units'!AD71</f>
        <v>0</v>
      </c>
      <c r="Q79" s="7"/>
      <c r="R79" s="69">
        <f>'[1]Vals and Pupils New Units'!R71</f>
        <v>0.05</v>
      </c>
      <c r="S79" s="69">
        <f>'[1]Vals and Pupils New Units'!S71</f>
        <v>-0.02</v>
      </c>
      <c r="T79" s="9"/>
    </row>
    <row r="80" spans="1:20" ht="13.35" customHeight="1" x14ac:dyDescent="0.2">
      <c r="A80" s="61">
        <v>224</v>
      </c>
      <c r="B80" s="61">
        <v>199</v>
      </c>
      <c r="C80" s="61"/>
      <c r="D80" s="62" t="s">
        <v>120</v>
      </c>
      <c r="E80" s="63" t="str">
        <f>IF('[1]Min SAUs'!N74&gt;0,"1"," ")</f>
        <v>1</v>
      </c>
      <c r="F80" s="64">
        <f>'[1]SAU Totals New Units'!F77</f>
        <v>59952.91</v>
      </c>
      <c r="G80" s="65">
        <f>'[1]SAU Totals New Units'!U77</f>
        <v>50831.23</v>
      </c>
      <c r="H80" s="66">
        <f>'[1]SAU Totals New Units'!V77</f>
        <v>4.2839999999999998</v>
      </c>
      <c r="I80" s="3"/>
      <c r="J80" s="65">
        <f>'[1]SAU Totals New Units'!W77+'[1]Misc. Adjustments New Units'!K73</f>
        <v>9121.68</v>
      </c>
      <c r="K80" s="5"/>
      <c r="L80" s="67">
        <v>16383.449999999997</v>
      </c>
      <c r="M80" s="67">
        <f t="shared" ref="M80:M146" si="3">J80-L80</f>
        <v>-7261.7699999999968</v>
      </c>
      <c r="N80" s="68">
        <f t="shared" si="2"/>
        <v>-0.44319999999999998</v>
      </c>
      <c r="O80" s="7"/>
      <c r="P80" s="67">
        <f>'[1]Debt Serv New Units'!AD72</f>
        <v>0</v>
      </c>
      <c r="Q80" s="7"/>
      <c r="R80" s="69">
        <f>'[1]Vals and Pupils New Units'!R72</f>
        <v>0.06</v>
      </c>
      <c r="S80" s="69">
        <f>'[1]Vals and Pupils New Units'!S72</f>
        <v>-0.4</v>
      </c>
      <c r="T80" s="9"/>
    </row>
    <row r="81" spans="1:20" ht="13.35" customHeight="1" x14ac:dyDescent="0.2">
      <c r="A81" s="61">
        <v>225</v>
      </c>
      <c r="B81" s="61">
        <v>204</v>
      </c>
      <c r="C81" s="61"/>
      <c r="D81" s="62" t="s">
        <v>121</v>
      </c>
      <c r="E81" s="70" t="str">
        <f>IF('[1]Min SAUs'!N75&gt;0,"1"," ")</f>
        <v xml:space="preserve"> </v>
      </c>
      <c r="F81" s="64">
        <f>'[1]SAU Totals New Units'!F78</f>
        <v>2105839.48</v>
      </c>
      <c r="G81" s="65">
        <f>'[1]SAU Totals New Units'!U78</f>
        <v>1024557.19</v>
      </c>
      <c r="H81" s="66">
        <f>'[1]SAU Totals New Units'!V78</f>
        <v>7.26</v>
      </c>
      <c r="I81" s="3"/>
      <c r="J81" s="65">
        <f>'[1]SAU Totals New Units'!W78+'[1]Misc. Adjustments New Units'!K74</f>
        <v>1081282.29</v>
      </c>
      <c r="K81" s="5"/>
      <c r="L81" s="67">
        <v>1154379.53</v>
      </c>
      <c r="M81" s="67">
        <f t="shared" si="3"/>
        <v>-73097.239999999991</v>
      </c>
      <c r="N81" s="68">
        <f t="shared" si="2"/>
        <v>-6.3299999999999995E-2</v>
      </c>
      <c r="O81" s="7"/>
      <c r="P81" s="67">
        <f>'[1]Debt Serv New Units'!AD73</f>
        <v>0</v>
      </c>
      <c r="Q81" s="7"/>
      <c r="R81" s="69">
        <f>'[1]Vals and Pupils New Units'!R73</f>
        <v>0.05</v>
      </c>
      <c r="S81" s="69">
        <f>'[1]Vals and Pupils New Units'!S73</f>
        <v>-0.03</v>
      </c>
      <c r="T81" s="9"/>
    </row>
    <row r="82" spans="1:20" ht="13.35" customHeight="1" x14ac:dyDescent="0.2">
      <c r="A82" s="61">
        <v>227</v>
      </c>
      <c r="B82" s="61">
        <v>210</v>
      </c>
      <c r="C82" s="61"/>
      <c r="D82" s="62" t="s">
        <v>122</v>
      </c>
      <c r="E82" s="63" t="str">
        <f>IF('[1]Min SAUs'!N76&gt;0,"1"," ")</f>
        <v>1</v>
      </c>
      <c r="F82" s="64">
        <f>'[1]SAU Totals New Units'!F79</f>
        <v>63695.610000000008</v>
      </c>
      <c r="G82" s="65">
        <f>'[1]SAU Totals New Units'!U79</f>
        <v>61604.61</v>
      </c>
      <c r="H82" s="66">
        <f>'[1]SAU Totals New Units'!V79</f>
        <v>0.78100000000000003</v>
      </c>
      <c r="I82" s="3"/>
      <c r="J82" s="65">
        <f>'[1]SAU Totals New Units'!W79+'[1]Misc. Adjustments New Units'!K75</f>
        <v>2091</v>
      </c>
      <c r="K82" s="5"/>
      <c r="L82" s="67">
        <v>1743.5</v>
      </c>
      <c r="M82" s="67">
        <f t="shared" si="3"/>
        <v>347.5</v>
      </c>
      <c r="N82" s="68">
        <f t="shared" si="2"/>
        <v>0.1993</v>
      </c>
      <c r="O82" s="7"/>
      <c r="P82" s="67">
        <f>'[1]Debt Serv New Units'!AD74</f>
        <v>0</v>
      </c>
      <c r="Q82" s="7"/>
      <c r="R82" s="69">
        <f>'[1]Vals and Pupils New Units'!R74</f>
        <v>-0.01</v>
      </c>
      <c r="S82" s="69">
        <f>'[1]Vals and Pupils New Units'!S74</f>
        <v>-0.14000000000000001</v>
      </c>
      <c r="T82" s="9"/>
    </row>
    <row r="83" spans="1:20" ht="13.35" customHeight="1" x14ac:dyDescent="0.2">
      <c r="A83" s="61">
        <v>229</v>
      </c>
      <c r="B83" s="61">
        <v>211</v>
      </c>
      <c r="C83" s="61"/>
      <c r="D83" s="62" t="s">
        <v>123</v>
      </c>
      <c r="E83" s="63" t="str">
        <f>IF('[1]Min SAUs'!N77&gt;0,"1"," ")</f>
        <v>1</v>
      </c>
      <c r="F83" s="64">
        <f>'[1]SAU Totals New Units'!F80</f>
        <v>1042265.3900000001</v>
      </c>
      <c r="G83" s="65">
        <f>'[1]SAU Totals New Units'!U80</f>
        <v>925901.07000000007</v>
      </c>
      <c r="H83" s="66">
        <f>'[1]SAU Totals New Units'!V80</f>
        <v>2.3420000000000001</v>
      </c>
      <c r="I83" s="3"/>
      <c r="J83" s="65">
        <f>'[1]SAU Totals New Units'!W80+'[1]Misc. Adjustments New Units'!K76</f>
        <v>116364.31999999995</v>
      </c>
      <c r="K83" s="5"/>
      <c r="L83" s="67">
        <v>113569.57999999996</v>
      </c>
      <c r="M83" s="67">
        <f t="shared" si="3"/>
        <v>2794.7399999999907</v>
      </c>
      <c r="N83" s="68">
        <f t="shared" si="2"/>
        <v>2.46E-2</v>
      </c>
      <c r="O83" s="7"/>
      <c r="P83" s="67">
        <f>'[1]Debt Serv New Units'!AD75</f>
        <v>0</v>
      </c>
      <c r="Q83" s="7"/>
      <c r="R83" s="69">
        <f>'[1]Vals and Pupils New Units'!R75</f>
        <v>0.03</v>
      </c>
      <c r="S83" s="69">
        <f>'[1]Vals and Pupils New Units'!S75</f>
        <v>0.13</v>
      </c>
      <c r="T83" s="9"/>
    </row>
    <row r="84" spans="1:20" ht="13.35" customHeight="1" x14ac:dyDescent="0.2">
      <c r="A84" s="61">
        <v>235</v>
      </c>
      <c r="B84" s="61">
        <v>215</v>
      </c>
      <c r="C84" s="61">
        <v>893</v>
      </c>
      <c r="D84" s="62" t="s">
        <v>124</v>
      </c>
      <c r="E84" s="70" t="str">
        <f>IF('[1]Min SAUs'!N78&gt;0,"1"," ")</f>
        <v xml:space="preserve"> </v>
      </c>
      <c r="F84" s="64">
        <f>'[1]SAU Totals New Units'!F81</f>
        <v>4270269.895299999</v>
      </c>
      <c r="G84" s="65">
        <f>'[1]SAU Totals New Units'!U81</f>
        <v>2577784</v>
      </c>
      <c r="H84" s="66">
        <f>'[1]SAU Totals New Units'!V81</f>
        <v>7.26</v>
      </c>
      <c r="I84" s="3"/>
      <c r="J84" s="65">
        <f>'[1]SAU Totals New Units'!W81+'[1]Misc. Adjustments New Units'!K77</f>
        <v>1692485.9000000004</v>
      </c>
      <c r="K84" s="5"/>
      <c r="L84" s="67">
        <v>1853194.42</v>
      </c>
      <c r="M84" s="67">
        <f t="shared" si="3"/>
        <v>-160708.51999999955</v>
      </c>
      <c r="N84" s="68">
        <f t="shared" si="2"/>
        <v>-8.6699999999999999E-2</v>
      </c>
      <c r="O84" s="7"/>
      <c r="P84" s="67">
        <f>'[1]Debt Serv New Units'!AD76</f>
        <v>-200711.40999999992</v>
      </c>
      <c r="Q84" s="7"/>
      <c r="R84" s="69">
        <f>'[1]Vals and Pupils New Units'!R76</f>
        <v>0.03</v>
      </c>
      <c r="S84" s="69">
        <f>'[1]Vals and Pupils New Units'!S76</f>
        <v>0.02</v>
      </c>
      <c r="T84" s="9" t="s">
        <v>125</v>
      </c>
    </row>
    <row r="85" spans="1:20" ht="13.35" customHeight="1" x14ac:dyDescent="0.2">
      <c r="A85" s="61">
        <v>237</v>
      </c>
      <c r="B85" s="61">
        <v>216</v>
      </c>
      <c r="C85" s="61">
        <v>896</v>
      </c>
      <c r="D85" s="62" t="s">
        <v>126</v>
      </c>
      <c r="E85" s="70" t="str">
        <f>IF('[1]Min SAUs'!N79&gt;0,"1"," ")</f>
        <v xml:space="preserve"> </v>
      </c>
      <c r="F85" s="64">
        <f>'[1]SAU Totals New Units'!F82</f>
        <v>749087.18680000002</v>
      </c>
      <c r="G85" s="65">
        <f>'[1]SAU Totals New Units'!U82</f>
        <v>420717</v>
      </c>
      <c r="H85" s="66">
        <f>'[1]SAU Totals New Units'!V82</f>
        <v>7.26</v>
      </c>
      <c r="I85" s="3"/>
      <c r="J85" s="65">
        <f>'[1]SAU Totals New Units'!W82+'[1]Misc. Adjustments New Units'!K78</f>
        <v>328370.18999999994</v>
      </c>
      <c r="K85" s="5"/>
      <c r="L85" s="67">
        <v>248596.87000000005</v>
      </c>
      <c r="M85" s="67">
        <f t="shared" si="3"/>
        <v>79773.319999999891</v>
      </c>
      <c r="N85" s="68">
        <f t="shared" si="2"/>
        <v>0.32090000000000002</v>
      </c>
      <c r="O85" s="7"/>
      <c r="P85" s="67">
        <f>'[1]Debt Serv New Units'!AD77</f>
        <v>3082.63</v>
      </c>
      <c r="Q85" s="7"/>
      <c r="R85" s="69">
        <f>'[1]Vals and Pupils New Units'!R77</f>
        <v>-0.06</v>
      </c>
      <c r="S85" s="69">
        <f>'[1]Vals and Pupils New Units'!S77</f>
        <v>-0.08</v>
      </c>
      <c r="T85" s="9"/>
    </row>
    <row r="86" spans="1:20" x14ac:dyDescent="0.2">
      <c r="A86" s="61">
        <v>239</v>
      </c>
      <c r="B86" s="61">
        <v>217</v>
      </c>
      <c r="C86" s="61"/>
      <c r="D86" s="62" t="s">
        <v>127</v>
      </c>
      <c r="E86" s="70" t="str">
        <f>IF('[1]Min SAUs'!N80&gt;0,"1"," ")</f>
        <v xml:space="preserve"> </v>
      </c>
      <c r="F86" s="64">
        <f>'[1]SAU Totals New Units'!F83</f>
        <v>902634.21770000004</v>
      </c>
      <c r="G86" s="65">
        <f>'[1]SAU Totals New Units'!U83</f>
        <v>748542.01</v>
      </c>
      <c r="H86" s="66">
        <f>'[1]SAU Totals New Units'!V83</f>
        <v>7.26</v>
      </c>
      <c r="I86" s="3"/>
      <c r="J86" s="65">
        <f>'[1]SAU Totals New Units'!W83+'[1]Misc. Adjustments New Units'!K79</f>
        <v>154092.20999999996</v>
      </c>
      <c r="K86" s="5"/>
      <c r="L86" s="67">
        <v>125137.78999999992</v>
      </c>
      <c r="M86" s="67">
        <f t="shared" si="3"/>
        <v>28954.420000000042</v>
      </c>
      <c r="N86" s="68">
        <f t="shared" si="2"/>
        <v>0.23139999999999999</v>
      </c>
      <c r="O86" s="7"/>
      <c r="P86" s="67">
        <f>'[1]Debt Serv New Units'!AD78</f>
        <v>0</v>
      </c>
      <c r="Q86" s="7"/>
      <c r="R86" s="69">
        <f>'[1]Vals and Pupils New Units'!R78</f>
        <v>0.01</v>
      </c>
      <c r="S86" s="69">
        <f>'[1]Vals and Pupils New Units'!S78</f>
        <v>-0.1</v>
      </c>
      <c r="T86" s="9"/>
    </row>
    <row r="87" spans="1:20" ht="13.35" customHeight="1" x14ac:dyDescent="0.2">
      <c r="A87" s="61">
        <v>241</v>
      </c>
      <c r="B87" s="61">
        <v>222</v>
      </c>
      <c r="C87" s="61"/>
      <c r="D87" s="62" t="s">
        <v>128</v>
      </c>
      <c r="E87" s="70" t="str">
        <f>IF('[1]Min SAUs'!N81&gt;0,"1"," ")</f>
        <v xml:space="preserve"> </v>
      </c>
      <c r="F87" s="64">
        <f>'[1]SAU Totals New Units'!F84</f>
        <v>0</v>
      </c>
      <c r="G87" s="65">
        <f>'[1]SAU Totals New Units'!U84</f>
        <v>0</v>
      </c>
      <c r="H87" s="66">
        <f>'[1]SAU Totals New Units'!V84</f>
        <v>0</v>
      </c>
      <c r="I87" s="3"/>
      <c r="J87" s="65">
        <f>'[1]SAU Totals New Units'!W84+'[1]Misc. Adjustments New Units'!K80</f>
        <v>0</v>
      </c>
      <c r="K87" s="5"/>
      <c r="L87" s="67">
        <v>0</v>
      </c>
      <c r="M87" s="67">
        <f t="shared" si="3"/>
        <v>0</v>
      </c>
      <c r="N87" s="68">
        <f t="shared" si="2"/>
        <v>0</v>
      </c>
      <c r="O87" s="7"/>
      <c r="P87" s="67">
        <f>'[1]Debt Serv New Units'!AD79</f>
        <v>0</v>
      </c>
      <c r="Q87" s="7"/>
      <c r="R87" s="69">
        <f>'[1]Vals and Pupils New Units'!R79</f>
        <v>0.54</v>
      </c>
      <c r="S87" s="69">
        <f>'[1]Vals and Pupils New Units'!S79</f>
        <v>0</v>
      </c>
      <c r="T87" s="9"/>
    </row>
    <row r="88" spans="1:20" ht="13.35" customHeight="1" x14ac:dyDescent="0.2">
      <c r="A88" s="61">
        <v>242</v>
      </c>
      <c r="B88" s="61">
        <v>223</v>
      </c>
      <c r="C88" s="61"/>
      <c r="D88" s="62" t="s">
        <v>129</v>
      </c>
      <c r="E88" s="63" t="str">
        <f>IF('[1]Min SAUs'!N82&gt;0,"1"," ")</f>
        <v>1</v>
      </c>
      <c r="F88" s="64">
        <f>'[1]SAU Totals New Units'!F85</f>
        <v>12900245.288600001</v>
      </c>
      <c r="G88" s="65">
        <f>'[1]SAU Totals New Units'!U85</f>
        <v>11176374.01</v>
      </c>
      <c r="H88" s="66">
        <f>'[1]SAU Totals New Units'!V85</f>
        <v>6.444</v>
      </c>
      <c r="I88" s="3"/>
      <c r="J88" s="65">
        <f>'[1]SAU Totals New Units'!W85+'[1]Misc. Adjustments New Units'!K81</f>
        <v>1723871.2799999993</v>
      </c>
      <c r="K88" s="5"/>
      <c r="L88" s="67">
        <v>1899473.1999999993</v>
      </c>
      <c r="M88" s="67">
        <f t="shared" si="3"/>
        <v>-175601.91999999993</v>
      </c>
      <c r="N88" s="68">
        <f t="shared" si="2"/>
        <v>-9.2399999999999996E-2</v>
      </c>
      <c r="O88" s="7"/>
      <c r="P88" s="67">
        <f>'[1]Debt Serv New Units'!AD80</f>
        <v>0</v>
      </c>
      <c r="Q88" s="7"/>
      <c r="R88" s="69">
        <f>'[1]Vals and Pupils New Units'!R80</f>
        <v>0.06</v>
      </c>
      <c r="S88" s="69">
        <f>'[1]Vals and Pupils New Units'!S80</f>
        <v>-0.02</v>
      </c>
      <c r="T88" s="9"/>
    </row>
    <row r="89" spans="1:20" ht="13.35" customHeight="1" x14ac:dyDescent="0.2">
      <c r="A89" s="61">
        <v>1351</v>
      </c>
      <c r="B89" s="61">
        <v>226</v>
      </c>
      <c r="C89" s="61"/>
      <c r="D89" s="62" t="s">
        <v>130</v>
      </c>
      <c r="E89" s="63" t="str">
        <f>IF('[1]Min SAUs'!N83&gt;0,"1"," ")</f>
        <v>1</v>
      </c>
      <c r="F89" s="64">
        <f>'[1]SAU Totals New Units'!F86</f>
        <v>60068.85</v>
      </c>
      <c r="G89" s="65">
        <f>'[1]SAU Totals New Units'!U86</f>
        <v>57408.72</v>
      </c>
      <c r="H89" s="66">
        <f>'[1]SAU Totals New Units'!V86</f>
        <v>0.53800000000000003</v>
      </c>
      <c r="I89" s="3"/>
      <c r="J89" s="65">
        <f>'[1]SAU Totals New Units'!W86+'[1]Misc. Adjustments New Units'!K82</f>
        <v>2660.1299999999974</v>
      </c>
      <c r="K89" s="5"/>
      <c r="L89" s="67">
        <v>2389.1299999999974</v>
      </c>
      <c r="M89" s="67">
        <f t="shared" si="3"/>
        <v>271</v>
      </c>
      <c r="N89" s="68">
        <f t="shared" si="2"/>
        <v>0.1134</v>
      </c>
      <c r="O89" s="7"/>
      <c r="P89" s="67">
        <f>'[1]Debt Serv New Units'!AD81</f>
        <v>0</v>
      </c>
      <c r="Q89" s="7"/>
      <c r="R89" s="69">
        <f>'[1]Vals and Pupils New Units'!R81</f>
        <v>0.01</v>
      </c>
      <c r="S89" s="69">
        <f>'[1]Vals and Pupils New Units'!S81</f>
        <v>7.0000000000000007E-2</v>
      </c>
      <c r="T89" s="9"/>
    </row>
    <row r="90" spans="1:20" ht="13.35" customHeight="1" x14ac:dyDescent="0.2">
      <c r="A90" s="61">
        <v>247</v>
      </c>
      <c r="B90" s="61">
        <v>227</v>
      </c>
      <c r="C90" s="61">
        <v>890</v>
      </c>
      <c r="D90" s="62" t="s">
        <v>131</v>
      </c>
      <c r="E90" s="63" t="str">
        <f>IF('[1]Min SAUs'!N84&gt;0,"1"," ")</f>
        <v>1</v>
      </c>
      <c r="F90" s="64">
        <f>'[1]SAU Totals New Units'!F87</f>
        <v>30647.57</v>
      </c>
      <c r="G90" s="65">
        <f>'[1]SAU Totals New Units'!U87</f>
        <v>29548.12</v>
      </c>
      <c r="H90" s="66">
        <f>'[1]SAU Totals New Units'!V87</f>
        <v>0.41499999999999998</v>
      </c>
      <c r="I90" s="3"/>
      <c r="J90" s="65">
        <f>'[1]SAU Totals New Units'!W87+'[1]Misc. Adjustments New Units'!K83</f>
        <v>1099.4500000000007</v>
      </c>
      <c r="K90" s="5"/>
      <c r="L90" s="67">
        <v>1344.0499999999993</v>
      </c>
      <c r="M90" s="67">
        <f t="shared" si="3"/>
        <v>-244.59999999999854</v>
      </c>
      <c r="N90" s="68">
        <f t="shared" si="2"/>
        <v>-0.182</v>
      </c>
      <c r="O90" s="7"/>
      <c r="P90" s="67">
        <f>'[1]Debt Serv New Units'!AD82</f>
        <v>575.70999999999992</v>
      </c>
      <c r="Q90" s="7"/>
      <c r="R90" s="69">
        <f>'[1]Vals and Pupils New Units'!R82</f>
        <v>0.03</v>
      </c>
      <c r="S90" s="69">
        <f>'[1]Vals and Pupils New Units'!S82</f>
        <v>-0.25</v>
      </c>
      <c r="T90" s="9"/>
    </row>
    <row r="91" spans="1:20" ht="13.35" customHeight="1" x14ac:dyDescent="0.2">
      <c r="A91" s="61">
        <v>1665</v>
      </c>
      <c r="B91" s="61">
        <v>228</v>
      </c>
      <c r="C91" s="28"/>
      <c r="D91" s="29" t="s">
        <v>132</v>
      </c>
      <c r="E91" s="63" t="str">
        <f>IF('[1]Min SAUs'!N85&gt;0,"1"," ")</f>
        <v>1</v>
      </c>
      <c r="F91" s="64">
        <f>'[1]SAU Totals New Units'!F88</f>
        <v>2091318.7848999999</v>
      </c>
      <c r="G91" s="65">
        <f>'[1]SAU Totals New Units'!U88</f>
        <v>1853740.57</v>
      </c>
      <c r="H91" s="66">
        <f>'[1]SAU Totals New Units'!V88</f>
        <v>6.6980000000000004</v>
      </c>
      <c r="I91" s="3"/>
      <c r="J91" s="65">
        <f>'[1]SAU Totals New Units'!W88+'[1]Misc. Adjustments New Units'!K84</f>
        <v>237578.20999999996</v>
      </c>
      <c r="K91" s="5"/>
      <c r="L91" s="67">
        <v>226237.70999999996</v>
      </c>
      <c r="M91" s="67">
        <f t="shared" si="3"/>
        <v>11340.5</v>
      </c>
      <c r="N91" s="68">
        <f t="shared" si="2"/>
        <v>5.0099999999999999E-2</v>
      </c>
      <c r="O91" s="7"/>
      <c r="P91" s="67">
        <f>'[1]Debt Serv New Units'!AD83</f>
        <v>664.56999999999994</v>
      </c>
      <c r="Q91" s="7"/>
      <c r="R91" s="69">
        <f>'[1]Vals and Pupils New Units'!R83</f>
        <v>0.01</v>
      </c>
      <c r="S91" s="69">
        <f>'[1]Vals and Pupils New Units'!S83</f>
        <v>-0.01</v>
      </c>
      <c r="T91" s="9"/>
    </row>
    <row r="92" spans="1:20" ht="13.35" customHeight="1" x14ac:dyDescent="0.2">
      <c r="A92" s="61">
        <v>250</v>
      </c>
      <c r="B92" s="61">
        <v>233</v>
      </c>
      <c r="C92" s="61"/>
      <c r="D92" s="62" t="s">
        <v>133</v>
      </c>
      <c r="E92" s="70" t="str">
        <f>IF('[1]Min SAUs'!N86&gt;0,"1"," ")</f>
        <v xml:space="preserve"> </v>
      </c>
      <c r="F92" s="64">
        <f>'[1]SAU Totals New Units'!F89</f>
        <v>79888132.268699989</v>
      </c>
      <c r="G92" s="65">
        <f>'[1]SAU Totals New Units'!U89</f>
        <v>16897892</v>
      </c>
      <c r="H92" s="66">
        <f>'[1]SAU Totals New Units'!V89</f>
        <v>7.26</v>
      </c>
      <c r="I92" s="3" t="s">
        <v>57</v>
      </c>
      <c r="J92" s="65">
        <f>'[1]SAU Totals New Units'!W89+'[1]Misc. Adjustments New Units'!K85</f>
        <v>66501914.209999993</v>
      </c>
      <c r="K92" s="5"/>
      <c r="L92" s="67">
        <v>63678966.710000001</v>
      </c>
      <c r="M92" s="67">
        <f t="shared" si="3"/>
        <v>2822947.4999999925</v>
      </c>
      <c r="N92" s="68">
        <f t="shared" si="2"/>
        <v>4.4299999999999999E-2</v>
      </c>
      <c r="O92" s="7"/>
      <c r="P92" s="67">
        <f>'[1]Debt Serv New Units'!AD84</f>
        <v>-100485.10000000056</v>
      </c>
      <c r="Q92" s="7"/>
      <c r="R92" s="69">
        <f>'[1]Vals and Pupils New Units'!R84</f>
        <v>0.03</v>
      </c>
      <c r="S92" s="69">
        <f>'[1]Vals and Pupils New Units'!S84</f>
        <v>-0.04</v>
      </c>
      <c r="T92" s="9" t="s">
        <v>55</v>
      </c>
    </row>
    <row r="93" spans="1:20" ht="13.35" customHeight="1" x14ac:dyDescent="0.2">
      <c r="A93" s="61">
        <v>2040</v>
      </c>
      <c r="B93" s="61">
        <v>236</v>
      </c>
      <c r="C93" s="61"/>
      <c r="D93" s="62" t="s">
        <v>134</v>
      </c>
      <c r="E93" s="70" t="str">
        <f>IF('[1]Min SAUs'!N87&gt;0,"1"," ")</f>
        <v xml:space="preserve"> </v>
      </c>
      <c r="F93" s="64">
        <f>'[1]SAU Totals New Units'!F90</f>
        <v>2713223.9905000003</v>
      </c>
      <c r="G93" s="65">
        <f>'[1]SAU Totals New Units'!U90</f>
        <v>476861</v>
      </c>
      <c r="H93" s="66">
        <f>'[1]SAU Totals New Units'!V90</f>
        <v>7.26</v>
      </c>
      <c r="I93" s="3"/>
      <c r="J93" s="65">
        <f>'[1]SAU Totals New Units'!W90+'[1]Misc. Adjustments New Units'!K86</f>
        <v>2236362.9900000002</v>
      </c>
      <c r="K93" s="5"/>
      <c r="L93" s="67">
        <v>2112315.44</v>
      </c>
      <c r="M93" s="67">
        <f t="shared" si="3"/>
        <v>124047.55000000028</v>
      </c>
      <c r="N93" s="68">
        <f t="shared" si="2"/>
        <v>5.8700000000000002E-2</v>
      </c>
      <c r="O93" s="7"/>
      <c r="P93" s="67">
        <f>'[1]Debt Serv New Units'!AD85</f>
        <v>24294.650000000023</v>
      </c>
      <c r="Q93" s="7"/>
      <c r="R93" s="69">
        <f>'[1]Vals and Pupils New Units'!R85</f>
        <v>0.03</v>
      </c>
      <c r="S93" s="69">
        <f>'[1]Vals and Pupils New Units'!S85</f>
        <v>0</v>
      </c>
      <c r="T93" s="9"/>
    </row>
    <row r="94" spans="1:20" ht="13.35" customHeight="1" x14ac:dyDescent="0.2">
      <c r="A94" s="61">
        <v>263</v>
      </c>
      <c r="B94" s="61">
        <v>239</v>
      </c>
      <c r="C94" s="61"/>
      <c r="D94" s="62" t="s">
        <v>135</v>
      </c>
      <c r="E94" s="70" t="str">
        <f>IF('[1]Min SAUs'!N88&gt;0,"1"," ")</f>
        <v xml:space="preserve"> </v>
      </c>
      <c r="F94" s="64">
        <f>'[1]SAU Totals New Units'!F91</f>
        <v>0</v>
      </c>
      <c r="G94" s="65">
        <f>'[1]SAU Totals New Units'!U91</f>
        <v>0</v>
      </c>
      <c r="H94" s="66">
        <f>'[1]SAU Totals New Units'!V91</f>
        <v>0</v>
      </c>
      <c r="I94" s="3"/>
      <c r="J94" s="65">
        <f>'[1]SAU Totals New Units'!W91+'[1]Misc. Adjustments New Units'!K87</f>
        <v>0</v>
      </c>
      <c r="K94" s="5"/>
      <c r="L94" s="67">
        <v>0</v>
      </c>
      <c r="M94" s="67">
        <f t="shared" si="3"/>
        <v>0</v>
      </c>
      <c r="N94" s="68">
        <f t="shared" si="2"/>
        <v>0</v>
      </c>
      <c r="O94" s="7"/>
      <c r="P94" s="67">
        <f>'[1]Debt Serv New Units'!AD86</f>
        <v>0</v>
      </c>
      <c r="Q94" s="7"/>
      <c r="R94" s="69">
        <f>'[1]Vals and Pupils New Units'!R86</f>
        <v>0</v>
      </c>
      <c r="S94" s="69">
        <f>'[1]Vals and Pupils New Units'!S86</f>
        <v>0</v>
      </c>
      <c r="T94" s="9"/>
    </row>
    <row r="95" spans="1:20" ht="13.35" customHeight="1" x14ac:dyDescent="0.2">
      <c r="A95" s="61">
        <v>264</v>
      </c>
      <c r="B95" s="61">
        <v>240</v>
      </c>
      <c r="C95" s="61"/>
      <c r="D95" s="62" t="s">
        <v>136</v>
      </c>
      <c r="E95" s="70" t="str">
        <f>IF('[1]Min SAUs'!N89&gt;0,"1"," ")</f>
        <v xml:space="preserve"> </v>
      </c>
      <c r="F95" s="64">
        <f>'[1]SAU Totals New Units'!F92</f>
        <v>2915255.5827999995</v>
      </c>
      <c r="G95" s="65">
        <f>'[1]SAU Totals New Units'!U92</f>
        <v>2352392.11</v>
      </c>
      <c r="H95" s="66">
        <f>'[1]SAU Totals New Units'!V92</f>
        <v>7.26</v>
      </c>
      <c r="I95" s="3"/>
      <c r="J95" s="65">
        <f>'[1]SAU Totals New Units'!W92+'[1]Misc. Adjustments New Units'!K88</f>
        <v>562863.4700000002</v>
      </c>
      <c r="K95" s="5"/>
      <c r="L95" s="67">
        <v>344611.24000000022</v>
      </c>
      <c r="M95" s="67">
        <f t="shared" si="3"/>
        <v>218252.22999999998</v>
      </c>
      <c r="N95" s="68">
        <f t="shared" si="2"/>
        <v>0.63329999999999997</v>
      </c>
      <c r="O95" s="7"/>
      <c r="P95" s="67">
        <f>'[1]Debt Serv New Units'!AD87</f>
        <v>-8075.8300000000163</v>
      </c>
      <c r="Q95" s="7"/>
      <c r="R95" s="69">
        <f>'[1]Vals and Pupils New Units'!R87</f>
        <v>0.03</v>
      </c>
      <c r="S95" s="69">
        <f>'[1]Vals and Pupils New Units'!S87</f>
        <v>-0.02</v>
      </c>
      <c r="T95" s="9"/>
    </row>
    <row r="96" spans="1:20" ht="13.35" customHeight="1" x14ac:dyDescent="0.2">
      <c r="A96" s="61">
        <v>266</v>
      </c>
      <c r="B96" s="61">
        <v>242</v>
      </c>
      <c r="C96" s="61"/>
      <c r="D96" s="62" t="s">
        <v>137</v>
      </c>
      <c r="E96" s="70" t="str">
        <f>IF('[1]Min SAUs'!N90&gt;0,"1"," ")</f>
        <v xml:space="preserve"> </v>
      </c>
      <c r="F96" s="64">
        <f>'[1]SAU Totals New Units'!F93</f>
        <v>14150489.503999999</v>
      </c>
      <c r="G96" s="65">
        <f>'[1]SAU Totals New Units'!U93</f>
        <v>4252908</v>
      </c>
      <c r="H96" s="66">
        <f>'[1]SAU Totals New Units'!V93</f>
        <v>7.26</v>
      </c>
      <c r="I96" s="3"/>
      <c r="J96" s="65">
        <f>'[1]SAU Totals New Units'!W93+'[1]Misc. Adjustments New Units'!K89</f>
        <v>9897581.5</v>
      </c>
      <c r="K96" s="5"/>
      <c r="L96" s="67">
        <v>9504926.8900000006</v>
      </c>
      <c r="M96" s="67">
        <f t="shared" si="3"/>
        <v>392654.6099999994</v>
      </c>
      <c r="N96" s="68">
        <f t="shared" si="2"/>
        <v>4.1300000000000003E-2</v>
      </c>
      <c r="O96" s="7"/>
      <c r="P96" s="67">
        <f>'[1]Debt Serv New Units'!AD88</f>
        <v>-25722.580000000075</v>
      </c>
      <c r="Q96" s="7"/>
      <c r="R96" s="69">
        <f>'[1]Vals and Pupils New Units'!R88</f>
        <v>0.05</v>
      </c>
      <c r="S96" s="69">
        <f>'[1]Vals and Pupils New Units'!S88</f>
        <v>-0.04</v>
      </c>
      <c r="T96" s="9"/>
    </row>
    <row r="97" spans="1:20" ht="13.35" customHeight="1" x14ac:dyDescent="0.2">
      <c r="A97" s="61">
        <v>275</v>
      </c>
      <c r="B97" s="61">
        <v>247</v>
      </c>
      <c r="C97" s="61">
        <v>891</v>
      </c>
      <c r="D97" s="62" t="s">
        <v>138</v>
      </c>
      <c r="E97" s="63" t="str">
        <f>IF('[1]Min SAUs'!N91&gt;0,"1"," ")</f>
        <v>1</v>
      </c>
      <c r="F97" s="64">
        <f>'[1]SAU Totals New Units'!F94</f>
        <v>45635.97</v>
      </c>
      <c r="G97" s="65">
        <f>'[1]SAU Totals New Units'!U94</f>
        <v>38733.730000000003</v>
      </c>
      <c r="H97" s="66">
        <f>'[1]SAU Totals New Units'!V94</f>
        <v>2.9950000000000001</v>
      </c>
      <c r="I97" s="3"/>
      <c r="J97" s="65">
        <f>'[1]SAU Totals New Units'!W94+'[1]Misc. Adjustments New Units'!K90</f>
        <v>6902.239999999998</v>
      </c>
      <c r="K97" s="5"/>
      <c r="L97" s="67">
        <v>6483.75</v>
      </c>
      <c r="M97" s="67">
        <f t="shared" si="3"/>
        <v>418.48999999999796</v>
      </c>
      <c r="N97" s="68">
        <f t="shared" si="2"/>
        <v>6.4500000000000002E-2</v>
      </c>
      <c r="O97" s="7"/>
      <c r="P97" s="67">
        <f>'[1]Debt Serv New Units'!AD89</f>
        <v>0</v>
      </c>
      <c r="Q97" s="7"/>
      <c r="R97" s="69">
        <f>'[1]Vals and Pupils New Units'!R89</f>
        <v>0.02</v>
      </c>
      <c r="S97" s="69">
        <f>'[1]Vals and Pupils New Units'!S89</f>
        <v>-0.25</v>
      </c>
      <c r="T97" s="9"/>
    </row>
    <row r="98" spans="1:20" ht="13.35" customHeight="1" x14ac:dyDescent="0.2">
      <c r="A98" s="61">
        <v>1401</v>
      </c>
      <c r="B98" s="61">
        <v>249</v>
      </c>
      <c r="C98" s="61"/>
      <c r="D98" s="62" t="s">
        <v>139</v>
      </c>
      <c r="E98" s="63" t="str">
        <f>IF('[1]Min SAUs'!N92&gt;0,"1"," ")</f>
        <v>1</v>
      </c>
      <c r="F98" s="64">
        <f>'[1]SAU Totals New Units'!F95</f>
        <v>331505.23</v>
      </c>
      <c r="G98" s="65">
        <f>'[1]SAU Totals New Units'!U95</f>
        <v>307050.25</v>
      </c>
      <c r="H98" s="66">
        <f>'[1]SAU Totals New Units'!V95</f>
        <v>6.2069999999999999</v>
      </c>
      <c r="I98" s="3"/>
      <c r="J98" s="65">
        <f>'[1]SAU Totals New Units'!W95+'[1]Misc. Adjustments New Units'!K91</f>
        <v>24454.979999999981</v>
      </c>
      <c r="K98" s="5"/>
      <c r="L98" s="67">
        <v>19098.450000000012</v>
      </c>
      <c r="M98" s="67">
        <f t="shared" si="3"/>
        <v>5356.5299999999697</v>
      </c>
      <c r="N98" s="68">
        <f t="shared" si="2"/>
        <v>0.28050000000000003</v>
      </c>
      <c r="O98" s="7"/>
      <c r="P98" s="67">
        <f>'[1]Debt Serv New Units'!AD90</f>
        <v>0</v>
      </c>
      <c r="Q98" s="7"/>
      <c r="R98" s="69">
        <f>'[1]Vals and Pupils New Units'!R90</f>
        <v>0.03</v>
      </c>
      <c r="S98" s="69">
        <f>'[1]Vals and Pupils New Units'!S90</f>
        <v>-0.04</v>
      </c>
      <c r="T98" s="9"/>
    </row>
    <row r="99" spans="1:20" ht="13.35" customHeight="1" x14ac:dyDescent="0.2">
      <c r="A99" s="61">
        <v>277</v>
      </c>
      <c r="B99" s="61">
        <v>253</v>
      </c>
      <c r="C99" s="61">
        <v>896</v>
      </c>
      <c r="D99" s="62" t="s">
        <v>140</v>
      </c>
      <c r="E99" s="70" t="str">
        <f>IF('[1]Min SAUs'!N93&gt;0,"1"," ")</f>
        <v xml:space="preserve"> </v>
      </c>
      <c r="F99" s="64">
        <f>'[1]SAU Totals New Units'!F96</f>
        <v>3115191.4266999997</v>
      </c>
      <c r="G99" s="65">
        <f>'[1]SAU Totals New Units'!U96</f>
        <v>1014948</v>
      </c>
      <c r="H99" s="66">
        <f>'[1]SAU Totals New Units'!V96</f>
        <v>7.26</v>
      </c>
      <c r="I99" s="3" t="s">
        <v>57</v>
      </c>
      <c r="J99" s="65">
        <f>'[1]SAU Totals New Units'!W96+'[1]Misc. Adjustments New Units'!K92</f>
        <v>3069005.12</v>
      </c>
      <c r="K99" s="5"/>
      <c r="L99" s="67">
        <v>2685093.06</v>
      </c>
      <c r="M99" s="67">
        <f t="shared" si="3"/>
        <v>383912.06000000006</v>
      </c>
      <c r="N99" s="68">
        <f t="shared" si="2"/>
        <v>0.14299999999999999</v>
      </c>
      <c r="O99" s="7"/>
      <c r="P99" s="67">
        <f>'[1]Debt Serv New Units'!AD91</f>
        <v>0</v>
      </c>
      <c r="Q99" s="7"/>
      <c r="R99" s="69">
        <f>'[1]Vals and Pupils New Units'!R91</f>
        <v>0.02</v>
      </c>
      <c r="S99" s="69">
        <f>'[1]Vals and Pupils New Units'!S91</f>
        <v>0.01</v>
      </c>
      <c r="T99" s="9"/>
    </row>
    <row r="100" spans="1:20" ht="13.35" customHeight="1" x14ac:dyDescent="0.2">
      <c r="A100" s="61">
        <v>1412</v>
      </c>
      <c r="B100" s="61">
        <v>254</v>
      </c>
      <c r="C100" s="61">
        <v>896</v>
      </c>
      <c r="D100" s="62" t="s">
        <v>141</v>
      </c>
      <c r="E100" s="70" t="str">
        <f>IF('[1]Min SAUs'!N94&gt;0,"1"," ")</f>
        <v xml:space="preserve"> </v>
      </c>
      <c r="F100" s="64">
        <f>'[1]SAU Totals New Units'!F97</f>
        <v>1002568.5638</v>
      </c>
      <c r="G100" s="65">
        <f>'[1]SAU Totals New Units'!U97</f>
        <v>804980.84</v>
      </c>
      <c r="H100" s="66">
        <f>'[1]SAU Totals New Units'!V97</f>
        <v>6.7629999999999999</v>
      </c>
      <c r="I100" s="3"/>
      <c r="J100" s="65">
        <f>'[1]SAU Totals New Units'!W97+'[1]Misc. Adjustments New Units'!K93</f>
        <v>197587.72000000009</v>
      </c>
      <c r="K100" s="5"/>
      <c r="L100" s="67">
        <v>176564.90000000002</v>
      </c>
      <c r="M100" s="67">
        <f t="shared" si="3"/>
        <v>21022.820000000065</v>
      </c>
      <c r="N100" s="68">
        <f t="shared" si="2"/>
        <v>0.1191</v>
      </c>
      <c r="O100" s="7"/>
      <c r="P100" s="67">
        <f>'[1]Debt Serv New Units'!AD92</f>
        <v>1068</v>
      </c>
      <c r="Q100" s="7"/>
      <c r="R100" s="69">
        <f>'[1]Vals and Pupils New Units'!R92</f>
        <v>0.04</v>
      </c>
      <c r="S100" s="69">
        <f>'[1]Vals and Pupils New Units'!S92</f>
        <v>-0.02</v>
      </c>
      <c r="T100" s="9"/>
    </row>
    <row r="101" spans="1:20" ht="13.35" customHeight="1" x14ac:dyDescent="0.2">
      <c r="A101" s="61">
        <v>281</v>
      </c>
      <c r="B101" s="61">
        <v>255</v>
      </c>
      <c r="C101" s="61">
        <v>890</v>
      </c>
      <c r="D101" s="62" t="s">
        <v>142</v>
      </c>
      <c r="E101" s="63" t="str">
        <f>IF('[1]Min SAUs'!N95&gt;0,"1"," ")</f>
        <v>1</v>
      </c>
      <c r="F101" s="64">
        <f>'[1]SAU Totals New Units'!F98</f>
        <v>61717.62</v>
      </c>
      <c r="G101" s="65">
        <f>'[1]SAU Totals New Units'!U98</f>
        <v>53609.460000000006</v>
      </c>
      <c r="H101" s="66">
        <f>'[1]SAU Totals New Units'!V98</f>
        <v>3.871</v>
      </c>
      <c r="I101" s="3"/>
      <c r="J101" s="65">
        <f>'[1]SAU Totals New Units'!W98+'[1]Misc. Adjustments New Units'!K94</f>
        <v>8108.1599999999962</v>
      </c>
      <c r="K101" s="5"/>
      <c r="L101" s="67">
        <v>9076.3799999999974</v>
      </c>
      <c r="M101" s="67">
        <f t="shared" si="3"/>
        <v>-968.22000000000116</v>
      </c>
      <c r="N101" s="68">
        <f t="shared" si="2"/>
        <v>-0.1067</v>
      </c>
      <c r="O101" s="7"/>
      <c r="P101" s="67">
        <f>'[1]Debt Serv New Units'!AD93</f>
        <v>-436.62</v>
      </c>
      <c r="Q101" s="7"/>
      <c r="R101" s="69">
        <f>'[1]Vals and Pupils New Units'!R93</f>
        <v>0.08</v>
      </c>
      <c r="S101" s="69">
        <f>'[1]Vals and Pupils New Units'!S93</f>
        <v>-0.09</v>
      </c>
      <c r="T101" s="9"/>
    </row>
    <row r="102" spans="1:20" ht="13.35" customHeight="1" x14ac:dyDescent="0.2">
      <c r="A102" s="61">
        <v>282</v>
      </c>
      <c r="B102" s="61">
        <v>256</v>
      </c>
      <c r="C102" s="61"/>
      <c r="D102" s="62" t="s">
        <v>143</v>
      </c>
      <c r="E102" s="70" t="str">
        <f>IF('[1]Min SAUs'!N96&gt;0,"1"," ")</f>
        <v xml:space="preserve"> </v>
      </c>
      <c r="F102" s="64">
        <f>'[1]SAU Totals New Units'!F99</f>
        <v>5464447.9396000002</v>
      </c>
      <c r="G102" s="65">
        <f>'[1]SAU Totals New Units'!U99</f>
        <v>2329734</v>
      </c>
      <c r="H102" s="66">
        <f>'[1]SAU Totals New Units'!V99</f>
        <v>7.26</v>
      </c>
      <c r="I102" s="3"/>
      <c r="J102" s="65">
        <f>'[1]SAU Totals New Units'!W99+'[1]Misc. Adjustments New Units'!K95</f>
        <v>3134713.9400000004</v>
      </c>
      <c r="K102" s="5"/>
      <c r="L102" s="67">
        <v>2931525.67</v>
      </c>
      <c r="M102" s="67">
        <f t="shared" si="3"/>
        <v>203188.27000000048</v>
      </c>
      <c r="N102" s="68">
        <f t="shared" si="2"/>
        <v>6.93E-2</v>
      </c>
      <c r="O102" s="7"/>
      <c r="P102" s="67">
        <f>'[1]Debt Serv New Units'!AD94</f>
        <v>0</v>
      </c>
      <c r="Q102" s="7"/>
      <c r="R102" s="69">
        <f>'[1]Vals and Pupils New Units'!R94</f>
        <v>0.03</v>
      </c>
      <c r="S102" s="69">
        <f>'[1]Vals and Pupils New Units'!S94</f>
        <v>-0.03</v>
      </c>
      <c r="T102" s="9"/>
    </row>
    <row r="103" spans="1:20" ht="13.35" customHeight="1" x14ac:dyDescent="0.2">
      <c r="A103" s="61">
        <v>290</v>
      </c>
      <c r="B103" s="61">
        <v>263</v>
      </c>
      <c r="C103" s="61">
        <v>896</v>
      </c>
      <c r="D103" s="62" t="s">
        <v>144</v>
      </c>
      <c r="E103" s="70" t="str">
        <f>IF('[1]Min SAUs'!N97&gt;0,"1"," ")</f>
        <v xml:space="preserve"> </v>
      </c>
      <c r="F103" s="64">
        <f>'[1]SAU Totals New Units'!F100</f>
        <v>847140.6</v>
      </c>
      <c r="G103" s="65">
        <f>'[1]SAU Totals New Units'!U100</f>
        <v>274307</v>
      </c>
      <c r="H103" s="66">
        <f>'[1]SAU Totals New Units'!V100</f>
        <v>7.26</v>
      </c>
      <c r="I103" s="3"/>
      <c r="J103" s="65">
        <f>'[1]SAU Totals New Units'!W100+'[1]Misc. Adjustments New Units'!K96</f>
        <v>572833.6</v>
      </c>
      <c r="K103" s="5"/>
      <c r="L103" s="67">
        <v>528696.44999999995</v>
      </c>
      <c r="M103" s="67">
        <f t="shared" si="3"/>
        <v>44137.150000000023</v>
      </c>
      <c r="N103" s="68">
        <f t="shared" si="2"/>
        <v>8.3500000000000005E-2</v>
      </c>
      <c r="O103" s="7"/>
      <c r="P103" s="67">
        <f>'[1]Debt Serv New Units'!AD95</f>
        <v>608.53999999999905</v>
      </c>
      <c r="Q103" s="7"/>
      <c r="R103" s="69">
        <f>'[1]Vals and Pupils New Units'!R95</f>
        <v>0.02</v>
      </c>
      <c r="S103" s="69">
        <f>'[1]Vals and Pupils New Units'!S95</f>
        <v>0.01</v>
      </c>
      <c r="T103" s="9"/>
    </row>
    <row r="104" spans="1:20" ht="13.35" customHeight="1" x14ac:dyDescent="0.2">
      <c r="A104" s="61">
        <v>293</v>
      </c>
      <c r="B104" s="61">
        <v>270</v>
      </c>
      <c r="C104" s="61">
        <v>890</v>
      </c>
      <c r="D104" s="62" t="s">
        <v>145</v>
      </c>
      <c r="E104" s="63" t="str">
        <f>IF('[1]Min SAUs'!N98&gt;0,"1"," ")</f>
        <v>1</v>
      </c>
      <c r="F104" s="64">
        <f>'[1]SAU Totals New Units'!F101</f>
        <v>61203.799999999996</v>
      </c>
      <c r="G104" s="65">
        <f>'[1]SAU Totals New Units'!U101</f>
        <v>54943.270000000004</v>
      </c>
      <c r="H104" s="66">
        <f>'[1]SAU Totals New Units'!V101</f>
        <v>2.04</v>
      </c>
      <c r="I104" s="3"/>
      <c r="J104" s="65">
        <f>'[1]SAU Totals New Units'!W101+'[1]Misc. Adjustments New Units'!K97</f>
        <v>6260.5299999999988</v>
      </c>
      <c r="K104" s="5"/>
      <c r="L104" s="67">
        <v>6643.8300000000017</v>
      </c>
      <c r="M104" s="67">
        <f t="shared" si="3"/>
        <v>-383.30000000000291</v>
      </c>
      <c r="N104" s="68">
        <f t="shared" si="2"/>
        <v>-5.7700000000000001E-2</v>
      </c>
      <c r="O104" s="7"/>
      <c r="P104" s="67">
        <f>'[1]Debt Serv New Units'!AD96</f>
        <v>0</v>
      </c>
      <c r="Q104" s="7"/>
      <c r="R104" s="69">
        <f>'[1]Vals and Pupils New Units'!R96</f>
        <v>0.01</v>
      </c>
      <c r="S104" s="69">
        <f>'[1]Vals and Pupils New Units'!S96</f>
        <v>-0.22</v>
      </c>
      <c r="T104" s="9"/>
    </row>
    <row r="105" spans="1:20" ht="13.35" customHeight="1" x14ac:dyDescent="0.2">
      <c r="A105" s="61">
        <v>294</v>
      </c>
      <c r="B105" s="61">
        <v>271</v>
      </c>
      <c r="C105" s="61">
        <v>866</v>
      </c>
      <c r="D105" s="62" t="s">
        <v>146</v>
      </c>
      <c r="E105" s="70" t="str">
        <f>IF('[1]Min SAUs'!N99&gt;0,"1"," ")</f>
        <v xml:space="preserve"> </v>
      </c>
      <c r="F105" s="64">
        <f>'[1]SAU Totals New Units'!F102</f>
        <v>1515749.3713</v>
      </c>
      <c r="G105" s="65">
        <f>'[1]SAU Totals New Units'!U102</f>
        <v>436568</v>
      </c>
      <c r="H105" s="66">
        <f>'[1]SAU Totals New Units'!V102</f>
        <v>7.26</v>
      </c>
      <c r="I105" s="3"/>
      <c r="J105" s="65">
        <f>'[1]SAU Totals New Units'!W102+'[1]Misc. Adjustments New Units'!K98</f>
        <v>1079181.3700000001</v>
      </c>
      <c r="K105" s="5"/>
      <c r="L105" s="67">
        <v>1163449.47</v>
      </c>
      <c r="M105" s="67">
        <f t="shared" si="3"/>
        <v>-84268.09999999986</v>
      </c>
      <c r="N105" s="68">
        <f t="shared" si="2"/>
        <v>-7.2400000000000006E-2</v>
      </c>
      <c r="O105" s="7"/>
      <c r="P105" s="67">
        <f>'[1]Debt Serv New Units'!AD97</f>
        <v>0</v>
      </c>
      <c r="Q105" s="7"/>
      <c r="R105" s="69">
        <f>'[1]Vals and Pupils New Units'!R97</f>
        <v>0.02</v>
      </c>
      <c r="S105" s="69">
        <f>'[1]Vals and Pupils New Units'!S97</f>
        <v>-0.05</v>
      </c>
      <c r="T105" s="9"/>
    </row>
    <row r="106" spans="1:20" ht="13.35" customHeight="1" x14ac:dyDescent="0.2">
      <c r="A106" s="61">
        <v>296</v>
      </c>
      <c r="B106" s="61">
        <v>276</v>
      </c>
      <c r="C106" s="61"/>
      <c r="D106" s="62" t="s">
        <v>147</v>
      </c>
      <c r="E106" s="70" t="str">
        <f>IF('[1]Min SAUs'!N100&gt;0,"1"," ")</f>
        <v xml:space="preserve"> </v>
      </c>
      <c r="F106" s="64">
        <f>'[1]SAU Totals New Units'!F103</f>
        <v>4818375.4158000005</v>
      </c>
      <c r="G106" s="65">
        <f>'[1]SAU Totals New Units'!U103</f>
        <v>1369236</v>
      </c>
      <c r="H106" s="66">
        <f>'[1]SAU Totals New Units'!V103</f>
        <v>7.26</v>
      </c>
      <c r="I106" s="3"/>
      <c r="J106" s="65">
        <f>'[1]SAU Totals New Units'!W103+'[1]Misc. Adjustments New Units'!K99</f>
        <v>3449139.42</v>
      </c>
      <c r="K106" s="5"/>
      <c r="L106" s="67">
        <v>3141396.84</v>
      </c>
      <c r="M106" s="67">
        <f t="shared" si="3"/>
        <v>307742.58000000007</v>
      </c>
      <c r="N106" s="68">
        <f t="shared" si="2"/>
        <v>9.8000000000000004E-2</v>
      </c>
      <c r="O106" s="7"/>
      <c r="P106" s="67">
        <f>'[1]Debt Serv New Units'!AD98</f>
        <v>74.199999999999818</v>
      </c>
      <c r="Q106" s="7"/>
      <c r="R106" s="69">
        <f>'[1]Vals and Pupils New Units'!R98</f>
        <v>0.03</v>
      </c>
      <c r="S106" s="69">
        <f>'[1]Vals and Pupils New Units'!S98</f>
        <v>-0.02</v>
      </c>
      <c r="T106" s="9"/>
    </row>
    <row r="107" spans="1:20" ht="13.35" customHeight="1" x14ac:dyDescent="0.2">
      <c r="A107" s="61">
        <v>298</v>
      </c>
      <c r="B107" s="61">
        <v>277</v>
      </c>
      <c r="C107" s="61"/>
      <c r="D107" s="62" t="s">
        <v>148</v>
      </c>
      <c r="E107" s="70" t="str">
        <f>IF('[1]Min SAUs'!N101&gt;0,"1"," ")</f>
        <v xml:space="preserve"> </v>
      </c>
      <c r="F107" s="64">
        <f>'[1]SAU Totals New Units'!F104</f>
        <v>4890433.0690000001</v>
      </c>
      <c r="G107" s="65">
        <f>'[1]SAU Totals New Units'!U104</f>
        <v>1193544</v>
      </c>
      <c r="H107" s="66">
        <f>'[1]SAU Totals New Units'!V104</f>
        <v>7.26</v>
      </c>
      <c r="I107" s="3"/>
      <c r="J107" s="65">
        <f>'[1]SAU Totals New Units'!W104+'[1]Misc. Adjustments New Units'!K100</f>
        <v>3696889.0700000003</v>
      </c>
      <c r="K107" s="5"/>
      <c r="L107" s="67">
        <v>3614757.8099999996</v>
      </c>
      <c r="M107" s="67">
        <f t="shared" si="3"/>
        <v>82131.260000000708</v>
      </c>
      <c r="N107" s="68">
        <f t="shared" si="2"/>
        <v>2.2700000000000001E-2</v>
      </c>
      <c r="O107" s="7"/>
      <c r="P107" s="67">
        <f>'[1]Debt Serv New Units'!AD99</f>
        <v>0</v>
      </c>
      <c r="Q107" s="7"/>
      <c r="R107" s="69">
        <f>'[1]Vals and Pupils New Units'!R99</f>
        <v>0.03</v>
      </c>
      <c r="S107" s="69">
        <f>'[1]Vals and Pupils New Units'!S99</f>
        <v>-0.05</v>
      </c>
      <c r="T107" s="9"/>
    </row>
    <row r="108" spans="1:20" ht="13.35" customHeight="1" x14ac:dyDescent="0.2">
      <c r="A108" s="61">
        <v>304</v>
      </c>
      <c r="B108" s="61">
        <v>280</v>
      </c>
      <c r="C108" s="61"/>
      <c r="D108" s="62" t="s">
        <v>149</v>
      </c>
      <c r="E108" s="63" t="str">
        <f>IF('[1]Min SAUs'!N102&gt;0,"1"," ")</f>
        <v>1</v>
      </c>
      <c r="F108" s="64">
        <f>'[1]SAU Totals New Units'!F105</f>
        <v>44370.922000000006</v>
      </c>
      <c r="G108" s="65">
        <f>'[1]SAU Totals New Units'!U105</f>
        <v>38448.28</v>
      </c>
      <c r="H108" s="66">
        <f>'[1]SAU Totals New Units'!V105</f>
        <v>0.47799999999999998</v>
      </c>
      <c r="I108" s="3"/>
      <c r="J108" s="65">
        <f>'[1]SAU Totals New Units'!W105+'[1]Misc. Adjustments New Units'!K101</f>
        <v>5922.6399999999994</v>
      </c>
      <c r="K108" s="5"/>
      <c r="L108" s="67">
        <v>4935.9499999999971</v>
      </c>
      <c r="M108" s="67">
        <f t="shared" si="3"/>
        <v>986.69000000000233</v>
      </c>
      <c r="N108" s="68">
        <f t="shared" si="2"/>
        <v>0.19989999999999999</v>
      </c>
      <c r="O108" s="7"/>
      <c r="P108" s="67">
        <f>'[1]Debt Serv New Units'!AD100</f>
        <v>0</v>
      </c>
      <c r="Q108" s="7"/>
      <c r="R108" s="69">
        <f>'[1]Vals and Pupils New Units'!R100</f>
        <v>-0.02</v>
      </c>
      <c r="S108" s="69">
        <f>'[1]Vals and Pupils New Units'!S100</f>
        <v>0</v>
      </c>
      <c r="T108" s="9"/>
    </row>
    <row r="109" spans="1:20" ht="13.35" customHeight="1" x14ac:dyDescent="0.2">
      <c r="A109" s="61">
        <v>1995</v>
      </c>
      <c r="B109" s="61">
        <v>287</v>
      </c>
      <c r="C109" s="61"/>
      <c r="D109" s="62" t="s">
        <v>150</v>
      </c>
      <c r="E109" s="63" t="str">
        <f>IF('[1]Min SAUs'!N103&gt;0,"1"," ")</f>
        <v>1</v>
      </c>
      <c r="F109" s="64">
        <f>'[1]SAU Totals New Units'!F106</f>
        <v>29800.25</v>
      </c>
      <c r="G109" s="65">
        <f>'[1]SAU Totals New Units'!U106</f>
        <v>23624.75</v>
      </c>
      <c r="H109" s="66">
        <f>'[1]SAU Totals New Units'!V106</f>
        <v>1.3180000000000001</v>
      </c>
      <c r="I109" s="3"/>
      <c r="J109" s="65">
        <f>'[1]SAU Totals New Units'!W106+'[1]Misc. Adjustments New Units'!K102</f>
        <v>6175.5</v>
      </c>
      <c r="K109" s="5"/>
      <c r="L109" s="67">
        <v>494.03000000000065</v>
      </c>
      <c r="M109" s="67">
        <f t="shared" si="3"/>
        <v>5681.4699999999993</v>
      </c>
      <c r="N109" s="68">
        <f t="shared" si="2"/>
        <v>11.500299999999999</v>
      </c>
      <c r="O109" s="7"/>
      <c r="P109" s="67">
        <f>'[1]Debt Serv New Units'!AD101</f>
        <v>0</v>
      </c>
      <c r="Q109" s="7"/>
      <c r="R109" s="69">
        <f>'[1]Vals and Pupils New Units'!R101</f>
        <v>0</v>
      </c>
      <c r="S109" s="69">
        <f>'[1]Vals and Pupils New Units'!S101</f>
        <v>0.33</v>
      </c>
      <c r="T109" s="9"/>
    </row>
    <row r="110" spans="1:20" ht="13.35" customHeight="1" x14ac:dyDescent="0.2">
      <c r="A110" s="61">
        <v>311</v>
      </c>
      <c r="B110" s="61">
        <v>291</v>
      </c>
      <c r="C110" s="61">
        <v>891</v>
      </c>
      <c r="D110" s="62" t="s">
        <v>151</v>
      </c>
      <c r="E110" s="63" t="str">
        <f>IF('[1]Min SAUs'!N104&gt;0,"1"," ")</f>
        <v>1</v>
      </c>
      <c r="F110" s="64">
        <f>'[1]SAU Totals New Units'!F107</f>
        <v>2125298.7859999998</v>
      </c>
      <c r="G110" s="65">
        <f>'[1]SAU Totals New Units'!U107</f>
        <v>1806547.99</v>
      </c>
      <c r="H110" s="66">
        <f>'[1]SAU Totals New Units'!V107</f>
        <v>1.3180000000000001</v>
      </c>
      <c r="I110" s="3"/>
      <c r="J110" s="65">
        <f>'[1]SAU Totals New Units'!W107+'[1]Misc. Adjustments New Units'!K103</f>
        <v>318750.80000000005</v>
      </c>
      <c r="K110" s="5"/>
      <c r="L110" s="67">
        <v>387938.94999999995</v>
      </c>
      <c r="M110" s="67">
        <f t="shared" si="3"/>
        <v>-69188.149999999907</v>
      </c>
      <c r="N110" s="68">
        <f t="shared" si="2"/>
        <v>-0.17829999999999999</v>
      </c>
      <c r="O110" s="7"/>
      <c r="P110" s="67">
        <f>'[1]Debt Serv New Units'!AD102</f>
        <v>0</v>
      </c>
      <c r="Q110" s="7"/>
      <c r="R110" s="69">
        <f>'[1]Vals and Pupils New Units'!R102</f>
        <v>-0.02</v>
      </c>
      <c r="S110" s="69">
        <f>'[1]Vals and Pupils New Units'!S102</f>
        <v>-0.08</v>
      </c>
      <c r="T110" s="9"/>
    </row>
    <row r="111" spans="1:20" ht="13.35" customHeight="1" x14ac:dyDescent="0.2">
      <c r="A111" s="61">
        <v>315</v>
      </c>
      <c r="B111" s="61">
        <v>294</v>
      </c>
      <c r="C111" s="61"/>
      <c r="D111" s="62" t="s">
        <v>152</v>
      </c>
      <c r="E111" s="63" t="str">
        <f>IF('[1]Min SAUs'!N105&gt;0,"1"," ")</f>
        <v>1</v>
      </c>
      <c r="F111" s="64">
        <f>'[1]SAU Totals New Units'!F108</f>
        <v>40757.68</v>
      </c>
      <c r="G111" s="65">
        <f>'[1]SAU Totals New Units'!U108</f>
        <v>35302.65</v>
      </c>
      <c r="H111" s="66">
        <f>'[1]SAU Totals New Units'!V108</f>
        <v>0.69799999999999995</v>
      </c>
      <c r="I111" s="3"/>
      <c r="J111" s="65">
        <f>'[1]SAU Totals New Units'!W108+'[1]Misc. Adjustments New Units'!K104</f>
        <v>5455.0299999999988</v>
      </c>
      <c r="K111" s="5"/>
      <c r="L111" s="67">
        <v>6629.3099999999977</v>
      </c>
      <c r="M111" s="67">
        <f t="shared" si="3"/>
        <v>-1174.2799999999988</v>
      </c>
      <c r="N111" s="68">
        <f t="shared" si="2"/>
        <v>-0.17710000000000001</v>
      </c>
      <c r="O111" s="7"/>
      <c r="P111" s="67">
        <f>'[1]Debt Serv New Units'!AD103</f>
        <v>0</v>
      </c>
      <c r="Q111" s="7"/>
      <c r="R111" s="69">
        <f>'[1]Vals and Pupils New Units'!R103</f>
        <v>-0.02</v>
      </c>
      <c r="S111" s="69">
        <f>'[1]Vals and Pupils New Units'!S103</f>
        <v>-0.22</v>
      </c>
      <c r="T111" s="9"/>
    </row>
    <row r="112" spans="1:20" ht="13.35" customHeight="1" x14ac:dyDescent="0.2">
      <c r="A112" s="61">
        <v>316</v>
      </c>
      <c r="B112" s="61">
        <v>297</v>
      </c>
      <c r="C112" s="61">
        <v>893</v>
      </c>
      <c r="D112" s="62" t="s">
        <v>153</v>
      </c>
      <c r="E112" s="70" t="str">
        <f>IF('[1]Min SAUs'!N106&gt;0,"1"," ")</f>
        <v xml:space="preserve"> </v>
      </c>
      <c r="F112" s="64">
        <f>'[1]SAU Totals New Units'!F109</f>
        <v>1092898.72</v>
      </c>
      <c r="G112" s="65">
        <f>'[1]SAU Totals New Units'!U109</f>
        <v>730315.15</v>
      </c>
      <c r="H112" s="66">
        <f>'[1]SAU Totals New Units'!V109</f>
        <v>7.26</v>
      </c>
      <c r="I112" s="3"/>
      <c r="J112" s="65">
        <f>'[1]SAU Totals New Units'!W109+'[1]Misc. Adjustments New Units'!K105</f>
        <v>362583.56999999995</v>
      </c>
      <c r="K112" s="5"/>
      <c r="L112" s="67">
        <v>212894.17000000004</v>
      </c>
      <c r="M112" s="67">
        <f t="shared" si="3"/>
        <v>149689.39999999991</v>
      </c>
      <c r="N112" s="68">
        <f t="shared" si="2"/>
        <v>0.70309999999999995</v>
      </c>
      <c r="O112" s="7"/>
      <c r="P112" s="67">
        <f>'[1]Debt Serv New Units'!AD104</f>
        <v>6241.2900000000009</v>
      </c>
      <c r="Q112" s="7"/>
      <c r="R112" s="69">
        <f>'[1]Vals and Pupils New Units'!R104</f>
        <v>0.09</v>
      </c>
      <c r="S112" s="69">
        <f>'[1]Vals and Pupils New Units'!S104</f>
        <v>0.05</v>
      </c>
      <c r="T112" s="9"/>
    </row>
    <row r="113" spans="1:20" ht="13.35" customHeight="1" x14ac:dyDescent="0.2">
      <c r="A113" s="61">
        <v>317</v>
      </c>
      <c r="B113" s="61">
        <v>305</v>
      </c>
      <c r="C113" s="61"/>
      <c r="D113" s="62" t="s">
        <v>154</v>
      </c>
      <c r="E113" s="70" t="str">
        <f>IF('[1]Min SAUs'!N107&gt;0,"1"," ")</f>
        <v xml:space="preserve"> </v>
      </c>
      <c r="F113" s="64">
        <f>'[1]SAU Totals New Units'!F110</f>
        <v>673833.35000000009</v>
      </c>
      <c r="G113" s="65">
        <f>'[1]SAU Totals New Units'!U110</f>
        <v>268620</v>
      </c>
      <c r="H113" s="66">
        <f>'[1]SAU Totals New Units'!V110</f>
        <v>7.26</v>
      </c>
      <c r="I113" s="3"/>
      <c r="J113" s="65">
        <f>'[1]SAU Totals New Units'!W110+'[1]Misc. Adjustments New Units'!K106</f>
        <v>405213.35</v>
      </c>
      <c r="K113" s="5"/>
      <c r="L113" s="67">
        <v>306451.86</v>
      </c>
      <c r="M113" s="67">
        <f t="shared" si="3"/>
        <v>98761.489999999991</v>
      </c>
      <c r="N113" s="68">
        <f t="shared" si="2"/>
        <v>0.32229999999999998</v>
      </c>
      <c r="O113" s="7"/>
      <c r="P113" s="67">
        <f>'[1]Debt Serv New Units'!AD105</f>
        <v>0</v>
      </c>
      <c r="Q113" s="7"/>
      <c r="R113" s="69">
        <f>'[1]Vals and Pupils New Units'!R105</f>
        <v>0.02</v>
      </c>
      <c r="S113" s="69">
        <f>'[1]Vals and Pupils New Units'!S105</f>
        <v>0.16</v>
      </c>
      <c r="T113" s="9"/>
    </row>
    <row r="114" spans="1:20" ht="13.35" customHeight="1" x14ac:dyDescent="0.2">
      <c r="A114" s="61">
        <v>319</v>
      </c>
      <c r="B114" s="61">
        <v>307</v>
      </c>
      <c r="C114" s="61">
        <v>893</v>
      </c>
      <c r="D114" s="62" t="s">
        <v>155</v>
      </c>
      <c r="E114" s="63" t="str">
        <f>IF('[1]Min SAUs'!N108&gt;0,"1"," ")</f>
        <v>1</v>
      </c>
      <c r="F114" s="64">
        <f>'[1]SAU Totals New Units'!F111</f>
        <v>2347286.8000000003</v>
      </c>
      <c r="G114" s="65">
        <f>'[1]SAU Totals New Units'!U111</f>
        <v>2166456.67</v>
      </c>
      <c r="H114" s="66">
        <f>'[1]SAU Totals New Units'!V111</f>
        <v>6.7450000000000001</v>
      </c>
      <c r="I114" s="3"/>
      <c r="J114" s="65">
        <f>'[1]SAU Totals New Units'!W111+'[1]Misc. Adjustments New Units'!K107</f>
        <v>180830.12999999989</v>
      </c>
      <c r="K114" s="5"/>
      <c r="L114" s="67">
        <v>247278.31999999983</v>
      </c>
      <c r="M114" s="67">
        <f t="shared" si="3"/>
        <v>-66448.189999999944</v>
      </c>
      <c r="N114" s="68">
        <f t="shared" si="2"/>
        <v>-0.26869999999999999</v>
      </c>
      <c r="O114" s="7"/>
      <c r="P114" s="67">
        <f>'[1]Debt Serv New Units'!AD106</f>
        <v>-264.65999999999622</v>
      </c>
      <c r="Q114" s="7"/>
      <c r="R114" s="69">
        <f>'[1]Vals and Pupils New Units'!R106</f>
        <v>0.01</v>
      </c>
      <c r="S114" s="69">
        <f>'[1]Vals and Pupils New Units'!S106</f>
        <v>-0.04</v>
      </c>
      <c r="T114" s="9"/>
    </row>
    <row r="115" spans="1:20" ht="13.35" customHeight="1" x14ac:dyDescent="0.2">
      <c r="A115" s="61">
        <v>321</v>
      </c>
      <c r="B115" s="61">
        <v>310</v>
      </c>
      <c r="C115" s="61">
        <v>896</v>
      </c>
      <c r="D115" s="62" t="s">
        <v>156</v>
      </c>
      <c r="E115" s="63" t="str">
        <f>IF('[1]Min SAUs'!N109&gt;0,"1"," ")</f>
        <v>1</v>
      </c>
      <c r="F115" s="64">
        <f>'[1]SAU Totals New Units'!F112</f>
        <v>195298.99000000002</v>
      </c>
      <c r="G115" s="65">
        <f>'[1]SAU Totals New Units'!U112</f>
        <v>187064.44</v>
      </c>
      <c r="H115" s="66">
        <f>'[1]SAU Totals New Units'!V112</f>
        <v>3.5409999999999999</v>
      </c>
      <c r="I115" s="3"/>
      <c r="J115" s="65">
        <f>'[1]SAU Totals New Units'!W112+'[1]Misc. Adjustments New Units'!K108</f>
        <v>8234.5499999999884</v>
      </c>
      <c r="K115" s="5"/>
      <c r="L115" s="67">
        <v>8827.6000000000058</v>
      </c>
      <c r="M115" s="67">
        <f t="shared" si="3"/>
        <v>-593.05000000001746</v>
      </c>
      <c r="N115" s="68">
        <f t="shared" si="2"/>
        <v>-6.7199999999999996E-2</v>
      </c>
      <c r="O115" s="7"/>
      <c r="P115" s="67">
        <f>'[1]Debt Serv New Units'!AD107</f>
        <v>-1299.1099999999999</v>
      </c>
      <c r="Q115" s="7"/>
      <c r="R115" s="69">
        <f>'[1]Vals and Pupils New Units'!R107</f>
        <v>0.02</v>
      </c>
      <c r="S115" s="69">
        <f>'[1]Vals and Pupils New Units'!S107</f>
        <v>-0.11</v>
      </c>
      <c r="T115" s="9"/>
    </row>
    <row r="116" spans="1:20" ht="13.35" customHeight="1" x14ac:dyDescent="0.2">
      <c r="A116" s="71">
        <v>1735</v>
      </c>
      <c r="B116" s="71">
        <v>312</v>
      </c>
      <c r="C116" s="72"/>
      <c r="D116" s="73" t="s">
        <v>157</v>
      </c>
      <c r="E116" s="63" t="str">
        <f>IF('[1]Min SAUs'!N110&gt;0,"1"," ")</f>
        <v>1</v>
      </c>
      <c r="F116" s="64">
        <f>'[1]SAU Totals New Units'!F113</f>
        <v>2000365.2068</v>
      </c>
      <c r="G116" s="65">
        <f>'[1]SAU Totals New Units'!U113</f>
        <v>1801782.64</v>
      </c>
      <c r="H116" s="66">
        <f>'[1]SAU Totals New Units'!V113</f>
        <v>4.9480000000000004</v>
      </c>
      <c r="I116" s="3"/>
      <c r="J116" s="65">
        <f>'[1]SAU Totals New Units'!W113+'[1]Misc. Adjustments New Units'!K109</f>
        <v>198582.57000000007</v>
      </c>
      <c r="K116" s="5"/>
      <c r="L116" s="67">
        <v>181285.33000000007</v>
      </c>
      <c r="M116" s="67">
        <f t="shared" si="3"/>
        <v>17297.239999999991</v>
      </c>
      <c r="N116" s="68">
        <f t="shared" si="2"/>
        <v>9.5399999999999999E-2</v>
      </c>
      <c r="O116" s="7"/>
      <c r="P116" s="67">
        <f>'[1]Debt Serv New Units'!AD108</f>
        <v>-553.62000000000262</v>
      </c>
      <c r="Q116" s="7"/>
      <c r="R116" s="69">
        <f>'[1]Vals and Pupils New Units'!R108</f>
        <v>0.06</v>
      </c>
      <c r="S116" s="69">
        <f>'[1]Vals and Pupils New Units'!S108</f>
        <v>-0.03</v>
      </c>
      <c r="T116" s="9"/>
    </row>
    <row r="117" spans="1:20" ht="13.35" customHeight="1" x14ac:dyDescent="0.2">
      <c r="A117" s="61">
        <v>335</v>
      </c>
      <c r="B117" s="61">
        <v>322</v>
      </c>
      <c r="C117" s="61"/>
      <c r="D117" s="62" t="s">
        <v>158</v>
      </c>
      <c r="E117" s="63" t="str">
        <f>IF('[1]Min SAUs'!N111&gt;0,"1"," ")</f>
        <v>1</v>
      </c>
      <c r="F117" s="64">
        <f>'[1]SAU Totals New Units'!F114</f>
        <v>235117.82</v>
      </c>
      <c r="G117" s="65">
        <f>'[1]SAU Totals New Units'!U114</f>
        <v>212092.45</v>
      </c>
      <c r="H117" s="66">
        <f>'[1]SAU Totals New Units'!V114</f>
        <v>4.3869999999999996</v>
      </c>
      <c r="I117" s="3"/>
      <c r="J117" s="65">
        <f>'[1]SAU Totals New Units'!W114+'[1]Misc. Adjustments New Units'!K110</f>
        <v>23025.369999999995</v>
      </c>
      <c r="K117" s="5"/>
      <c r="L117" s="67">
        <v>28175.899999999994</v>
      </c>
      <c r="M117" s="67">
        <f t="shared" si="3"/>
        <v>-5150.5299999999988</v>
      </c>
      <c r="N117" s="68">
        <f t="shared" si="2"/>
        <v>-0.18279999999999999</v>
      </c>
      <c r="O117" s="7"/>
      <c r="P117" s="67">
        <f>'[1]Debt Serv New Units'!AD109</f>
        <v>0</v>
      </c>
      <c r="Q117" s="7"/>
      <c r="R117" s="69">
        <f>'[1]Vals and Pupils New Units'!R109</f>
        <v>0.05</v>
      </c>
      <c r="S117" s="69">
        <f>'[1]Vals and Pupils New Units'!S109</f>
        <v>-0.02</v>
      </c>
      <c r="T117" s="9"/>
    </row>
    <row r="118" spans="1:20" ht="13.35" customHeight="1" x14ac:dyDescent="0.2">
      <c r="A118" s="61">
        <v>342</v>
      </c>
      <c r="B118" s="61">
        <v>325</v>
      </c>
      <c r="C118" s="61">
        <v>847</v>
      </c>
      <c r="D118" s="62" t="s">
        <v>159</v>
      </c>
      <c r="E118" s="70" t="str">
        <f>IF('[1]Min SAUs'!N112&gt;0,"1"," ")</f>
        <v xml:space="preserve"> </v>
      </c>
      <c r="F118" s="64">
        <f>'[1]SAU Totals New Units'!F115</f>
        <v>6186445.4979999997</v>
      </c>
      <c r="G118" s="65">
        <f>'[1]SAU Totals New Units'!U115</f>
        <v>2763519</v>
      </c>
      <c r="H118" s="66">
        <f>'[1]SAU Totals New Units'!V115</f>
        <v>7.26</v>
      </c>
      <c r="I118" s="3"/>
      <c r="J118" s="65">
        <f>'[1]SAU Totals New Units'!W115+'[1]Misc. Adjustments New Units'!K111</f>
        <v>3422926.5</v>
      </c>
      <c r="K118" s="5"/>
      <c r="L118" s="67">
        <v>3049213.4299999997</v>
      </c>
      <c r="M118" s="67">
        <f t="shared" si="3"/>
        <v>373713.0700000003</v>
      </c>
      <c r="N118" s="68">
        <f t="shared" si="2"/>
        <v>0.1226</v>
      </c>
      <c r="O118" s="7"/>
      <c r="P118" s="67">
        <f>'[1]Debt Serv New Units'!AD110</f>
        <v>-6001.4000000000015</v>
      </c>
      <c r="Q118" s="7"/>
      <c r="R118" s="69">
        <f>'[1]Vals and Pupils New Units'!R110</f>
        <v>0.04</v>
      </c>
      <c r="S118" s="69">
        <f>'[1]Vals and Pupils New Units'!S110</f>
        <v>-0.01</v>
      </c>
      <c r="T118" s="9"/>
    </row>
    <row r="119" spans="1:20" ht="13.35" customHeight="1" x14ac:dyDescent="0.2">
      <c r="A119" s="61">
        <v>345</v>
      </c>
      <c r="B119" s="61">
        <v>327</v>
      </c>
      <c r="C119" s="61"/>
      <c r="D119" s="62" t="s">
        <v>160</v>
      </c>
      <c r="E119" s="63" t="str">
        <f>IF('[1]Min SAUs'!N113&gt;0,"1"," ")</f>
        <v>1</v>
      </c>
      <c r="F119" s="64">
        <f>'[1]SAU Totals New Units'!F116</f>
        <v>825160.5</v>
      </c>
      <c r="G119" s="65">
        <f>'[1]SAU Totals New Units'!U116</f>
        <v>695290.84</v>
      </c>
      <c r="H119" s="66">
        <f>'[1]SAU Totals New Units'!V116</f>
        <v>4.1989999999999998</v>
      </c>
      <c r="I119" s="3"/>
      <c r="J119" s="65">
        <f>'[1]SAU Totals New Units'!W116+'[1]Misc. Adjustments New Units'!K112</f>
        <v>129869.66000000003</v>
      </c>
      <c r="K119" s="5"/>
      <c r="L119" s="67">
        <v>176485.05000000005</v>
      </c>
      <c r="M119" s="67">
        <f t="shared" si="3"/>
        <v>-46615.390000000014</v>
      </c>
      <c r="N119" s="68">
        <f t="shared" si="2"/>
        <v>-0.2641</v>
      </c>
      <c r="O119" s="7"/>
      <c r="P119" s="67">
        <f>'[1]Debt Serv New Units'!AD111</f>
        <v>-1363.4899999999998</v>
      </c>
      <c r="Q119" s="7"/>
      <c r="R119" s="69">
        <f>'[1]Vals and Pupils New Units'!R111</f>
        <v>0.05</v>
      </c>
      <c r="S119" s="69">
        <f>'[1]Vals and Pupils New Units'!S111</f>
        <v>-0.01</v>
      </c>
      <c r="T119" s="9"/>
    </row>
    <row r="120" spans="1:20" ht="13.35" customHeight="1" x14ac:dyDescent="0.2">
      <c r="A120" s="61">
        <v>349</v>
      </c>
      <c r="B120" s="61">
        <v>339</v>
      </c>
      <c r="C120" s="61">
        <v>877</v>
      </c>
      <c r="D120" s="62" t="s">
        <v>161</v>
      </c>
      <c r="E120" s="70" t="str">
        <f>IF('[1]Min SAUs'!N114&gt;0,"1"," ")</f>
        <v xml:space="preserve"> </v>
      </c>
      <c r="F120" s="64">
        <f>'[1]SAU Totals New Units'!F117</f>
        <v>1030236.4937000001</v>
      </c>
      <c r="G120" s="65">
        <f>'[1]SAU Totals New Units'!U117</f>
        <v>519090</v>
      </c>
      <c r="H120" s="66">
        <f>'[1]SAU Totals New Units'!V117</f>
        <v>7.26</v>
      </c>
      <c r="I120" s="3"/>
      <c r="J120" s="65">
        <f>'[1]SAU Totals New Units'!W117+'[1]Misc. Adjustments New Units'!K113</f>
        <v>511146.49</v>
      </c>
      <c r="K120" s="5"/>
      <c r="L120" s="67">
        <v>560249.17000000004</v>
      </c>
      <c r="M120" s="67">
        <f t="shared" si="3"/>
        <v>-49102.680000000051</v>
      </c>
      <c r="N120" s="68">
        <f t="shared" si="2"/>
        <v>-8.7599999999999997E-2</v>
      </c>
      <c r="O120" s="7"/>
      <c r="P120" s="67">
        <f>'[1]Debt Serv New Units'!AD112</f>
        <v>-3311.6100000000006</v>
      </c>
      <c r="Q120" s="7"/>
      <c r="R120" s="69">
        <f>'[1]Vals and Pupils New Units'!R112</f>
        <v>0</v>
      </c>
      <c r="S120" s="69">
        <f>'[1]Vals and Pupils New Units'!S112</f>
        <v>-0.15</v>
      </c>
      <c r="T120" s="9"/>
    </row>
    <row r="121" spans="1:20" ht="13.35" customHeight="1" x14ac:dyDescent="0.2">
      <c r="A121" s="61">
        <v>351</v>
      </c>
      <c r="B121" s="61">
        <v>340</v>
      </c>
      <c r="C121" s="61"/>
      <c r="D121" s="62" t="s">
        <v>162</v>
      </c>
      <c r="E121" s="63" t="str">
        <f>IF('[1]Min SAUs'!N115&gt;0,"1"," ")</f>
        <v>1</v>
      </c>
      <c r="F121" s="64">
        <f>'[1]SAU Totals New Units'!F118</f>
        <v>1222576.3499999999</v>
      </c>
      <c r="G121" s="65">
        <f>'[1]SAU Totals New Units'!U118</f>
        <v>1120344.9700000002</v>
      </c>
      <c r="H121" s="66">
        <f>'[1]SAU Totals New Units'!V118</f>
        <v>5.4589999999999996</v>
      </c>
      <c r="I121" s="3"/>
      <c r="J121" s="65">
        <f>'[1]SAU Totals New Units'!W118+'[1]Misc. Adjustments New Units'!K114</f>
        <v>102231.37999999989</v>
      </c>
      <c r="K121" s="5"/>
      <c r="L121" s="67">
        <v>113174.28000000003</v>
      </c>
      <c r="M121" s="67">
        <f t="shared" si="3"/>
        <v>-10942.90000000014</v>
      </c>
      <c r="N121" s="68">
        <f t="shared" si="2"/>
        <v>-9.6699999999999994E-2</v>
      </c>
      <c r="O121" s="7"/>
      <c r="P121" s="67">
        <f>'[1]Debt Serv New Units'!AD113</f>
        <v>1056.5900000000001</v>
      </c>
      <c r="Q121" s="7"/>
      <c r="R121" s="69">
        <f>'[1]Vals and Pupils New Units'!R113</f>
        <v>0.02</v>
      </c>
      <c r="S121" s="69">
        <f>'[1]Vals and Pupils New Units'!S113</f>
        <v>-0.09</v>
      </c>
      <c r="T121" s="9"/>
    </row>
    <row r="122" spans="1:20" ht="13.35" customHeight="1" x14ac:dyDescent="0.2">
      <c r="A122" s="61">
        <v>353</v>
      </c>
      <c r="B122" s="61">
        <v>342</v>
      </c>
      <c r="C122" s="61">
        <v>877</v>
      </c>
      <c r="D122" s="62" t="s">
        <v>163</v>
      </c>
      <c r="E122" s="70" t="str">
        <f>IF('[1]Min SAUs'!N116&gt;0,"1"," ")</f>
        <v xml:space="preserve"> </v>
      </c>
      <c r="F122" s="64">
        <f>'[1]SAU Totals New Units'!F119</f>
        <v>1218195.3999999999</v>
      </c>
      <c r="G122" s="65">
        <f>'[1]SAU Totals New Units'!U119</f>
        <v>691515</v>
      </c>
      <c r="H122" s="66">
        <f>'[1]SAU Totals New Units'!V119</f>
        <v>7.26</v>
      </c>
      <c r="I122" s="3"/>
      <c r="J122" s="65">
        <f>'[1]SAU Totals New Units'!W119+'[1]Misc. Adjustments New Units'!K115</f>
        <v>526680.39999999991</v>
      </c>
      <c r="K122" s="5"/>
      <c r="L122" s="67">
        <v>447546.47</v>
      </c>
      <c r="M122" s="67">
        <f t="shared" si="3"/>
        <v>79133.929999999935</v>
      </c>
      <c r="N122" s="68">
        <f t="shared" si="2"/>
        <v>0.17680000000000001</v>
      </c>
      <c r="O122" s="7"/>
      <c r="P122" s="67">
        <f>'[1]Debt Serv New Units'!AD114</f>
        <v>-1208.67</v>
      </c>
      <c r="Q122" s="7"/>
      <c r="R122" s="69">
        <f>'[1]Vals and Pupils New Units'!R114</f>
        <v>0</v>
      </c>
      <c r="S122" s="69">
        <f>'[1]Vals and Pupils New Units'!S114</f>
        <v>-0.06</v>
      </c>
      <c r="T122" s="9"/>
    </row>
    <row r="123" spans="1:20" ht="13.35" customHeight="1" x14ac:dyDescent="0.2">
      <c r="A123" s="61">
        <v>359</v>
      </c>
      <c r="B123" s="61">
        <v>348</v>
      </c>
      <c r="C123" s="61"/>
      <c r="D123" s="62" t="s">
        <v>164</v>
      </c>
      <c r="E123" s="63" t="str">
        <f>IF('[1]Min SAUs'!N117&gt;0,"1"," ")</f>
        <v>1</v>
      </c>
      <c r="F123" s="64">
        <f>'[1]SAU Totals New Units'!F120</f>
        <v>61649.69</v>
      </c>
      <c r="G123" s="65">
        <f>'[1]SAU Totals New Units'!U120</f>
        <v>52648.55</v>
      </c>
      <c r="H123" s="66">
        <f>'[1]SAU Totals New Units'!V120</f>
        <v>0.45300000000000001</v>
      </c>
      <c r="I123" s="3"/>
      <c r="J123" s="65">
        <f>'[1]SAU Totals New Units'!W120+'[1]Misc. Adjustments New Units'!K116</f>
        <v>9001.14</v>
      </c>
      <c r="K123" s="5"/>
      <c r="L123" s="67">
        <v>1597.6500000000015</v>
      </c>
      <c r="M123" s="67">
        <f t="shared" si="3"/>
        <v>7403.489999999998</v>
      </c>
      <c r="N123" s="68">
        <f t="shared" si="2"/>
        <v>4.6340000000000003</v>
      </c>
      <c r="O123" s="7"/>
      <c r="P123" s="67">
        <f>'[1]Debt Serv New Units'!AD115</f>
        <v>0</v>
      </c>
      <c r="Q123" s="7"/>
      <c r="R123" s="69">
        <f>'[1]Vals and Pupils New Units'!R115</f>
        <v>-0.05</v>
      </c>
      <c r="S123" s="69">
        <f>'[1]Vals and Pupils New Units'!S115</f>
        <v>0.11</v>
      </c>
      <c r="T123" s="9"/>
    </row>
    <row r="124" spans="1:20" ht="13.35" customHeight="1" x14ac:dyDescent="0.2">
      <c r="A124" s="61">
        <v>1509</v>
      </c>
      <c r="B124" s="61">
        <v>351</v>
      </c>
      <c r="C124" s="61"/>
      <c r="D124" s="62" t="s">
        <v>165</v>
      </c>
      <c r="E124" s="63" t="str">
        <f>IF('[1]Min SAUs'!N118&gt;0,"1"," ")</f>
        <v>1</v>
      </c>
      <c r="F124" s="64">
        <f>'[1]SAU Totals New Units'!F121</f>
        <v>463857.18999999994</v>
      </c>
      <c r="G124" s="65">
        <f>'[1]SAU Totals New Units'!U121</f>
        <v>315593.43</v>
      </c>
      <c r="H124" s="66">
        <f>'[1]SAU Totals New Units'!V121</f>
        <v>4.8899999999999997</v>
      </c>
      <c r="I124" s="3"/>
      <c r="J124" s="65">
        <f>'[1]SAU Totals New Units'!W121+'[1]Misc. Adjustments New Units'!K117</f>
        <v>148263.76</v>
      </c>
      <c r="K124" s="5"/>
      <c r="L124" s="67">
        <v>164891.99000000005</v>
      </c>
      <c r="M124" s="67">
        <f t="shared" si="3"/>
        <v>-16628.23000000004</v>
      </c>
      <c r="N124" s="68">
        <f t="shared" si="2"/>
        <v>-0.1008</v>
      </c>
      <c r="O124" s="7"/>
      <c r="P124" s="67">
        <f>'[1]Debt Serv New Units'!AD116</f>
        <v>-37503.649999999994</v>
      </c>
      <c r="Q124" s="7"/>
      <c r="R124" s="69">
        <f>'[1]Vals and Pupils New Units'!R116</f>
        <v>0.03</v>
      </c>
      <c r="S124" s="69">
        <f>'[1]Vals and Pupils New Units'!S116</f>
        <v>-0.23</v>
      </c>
      <c r="T124" s="9"/>
    </row>
    <row r="125" spans="1:20" ht="13.35" customHeight="1" x14ac:dyDescent="0.2">
      <c r="A125" s="61">
        <v>364</v>
      </c>
      <c r="B125" s="61">
        <v>353</v>
      </c>
      <c r="C125" s="61"/>
      <c r="D125" s="62" t="s">
        <v>166</v>
      </c>
      <c r="E125" s="70" t="str">
        <f>IF('[1]Min SAUs'!N119&gt;0,"1"," ")</f>
        <v xml:space="preserve"> </v>
      </c>
      <c r="F125" s="64">
        <f>'[1]SAU Totals New Units'!F122</f>
        <v>91497585.582699999</v>
      </c>
      <c r="G125" s="65">
        <f>'[1]SAU Totals New Units'!U122</f>
        <v>70771327</v>
      </c>
      <c r="H125" s="66">
        <f>'[1]SAU Totals New Units'!V122</f>
        <v>7.26</v>
      </c>
      <c r="I125" s="3" t="s">
        <v>57</v>
      </c>
      <c r="J125" s="65">
        <f>'[1]SAU Totals New Units'!W122+'[1]Misc. Adjustments New Units'!K118</f>
        <v>24011294.479999997</v>
      </c>
      <c r="K125" s="5"/>
      <c r="L125" s="67">
        <v>18210807.139999997</v>
      </c>
      <c r="M125" s="67">
        <f t="shared" si="3"/>
        <v>5800487.3399999999</v>
      </c>
      <c r="N125" s="68">
        <f t="shared" si="2"/>
        <v>0.31850000000000001</v>
      </c>
      <c r="O125" s="7"/>
      <c r="P125" s="67">
        <f>'[1]Debt Serv New Units'!AD117</f>
        <v>-88642.020000000019</v>
      </c>
      <c r="Q125" s="7"/>
      <c r="R125" s="69">
        <f>'[1]Vals and Pupils New Units'!R117</f>
        <v>7.0000000000000007E-2</v>
      </c>
      <c r="S125" s="69">
        <f>'[1]Vals and Pupils New Units'!S117</f>
        <v>-0.02</v>
      </c>
      <c r="T125" s="9" t="s">
        <v>167</v>
      </c>
    </row>
    <row r="126" spans="1:20" ht="13.35" customHeight="1" x14ac:dyDescent="0.2">
      <c r="A126" s="61">
        <v>387</v>
      </c>
      <c r="B126" s="61">
        <v>355</v>
      </c>
      <c r="C126" s="61"/>
      <c r="D126" s="62" t="s">
        <v>168</v>
      </c>
      <c r="E126" s="63" t="str">
        <f>IF('[1]Min SAUs'!N120&gt;0,"1"," ")</f>
        <v>1</v>
      </c>
      <c r="F126" s="64">
        <f>'[1]SAU Totals New Units'!F123</f>
        <v>332402.06</v>
      </c>
      <c r="G126" s="65">
        <f>'[1]SAU Totals New Units'!U123</f>
        <v>297506.01</v>
      </c>
      <c r="H126" s="66">
        <f>'[1]SAU Totals New Units'!V123</f>
        <v>1.716</v>
      </c>
      <c r="I126" s="3"/>
      <c r="J126" s="65">
        <f>'[1]SAU Totals New Units'!W123+'[1]Misc. Adjustments New Units'!K119</f>
        <v>34896.049999999988</v>
      </c>
      <c r="K126" s="5"/>
      <c r="L126" s="67">
        <v>14448.649999999994</v>
      </c>
      <c r="M126" s="67">
        <f t="shared" si="3"/>
        <v>20447.399999999994</v>
      </c>
      <c r="N126" s="68">
        <f t="shared" si="2"/>
        <v>1.4152</v>
      </c>
      <c r="O126" s="7"/>
      <c r="P126" s="67">
        <f>'[1]Debt Serv New Units'!AD118</f>
        <v>0</v>
      </c>
      <c r="Q126" s="7"/>
      <c r="R126" s="69">
        <f>'[1]Vals and Pupils New Units'!R118</f>
        <v>0.06</v>
      </c>
      <c r="S126" s="69">
        <f>'[1]Vals and Pupils New Units'!S118</f>
        <v>0.14000000000000001</v>
      </c>
      <c r="T126" s="9"/>
    </row>
    <row r="127" spans="1:20" ht="13.35" customHeight="1" x14ac:dyDescent="0.2">
      <c r="A127" s="61">
        <v>389</v>
      </c>
      <c r="B127" s="61">
        <v>357</v>
      </c>
      <c r="C127" s="61">
        <v>890</v>
      </c>
      <c r="D127" s="62" t="s">
        <v>169</v>
      </c>
      <c r="E127" s="70" t="str">
        <f>IF('[1]Min SAUs'!N121&gt;0,"1"," ")</f>
        <v xml:space="preserve"> </v>
      </c>
      <c r="F127" s="64">
        <f>'[1]SAU Totals New Units'!F124</f>
        <v>1324470.3128</v>
      </c>
      <c r="G127" s="65">
        <f>'[1]SAU Totals New Units'!U124</f>
        <v>438504</v>
      </c>
      <c r="H127" s="66">
        <f>'[1]SAU Totals New Units'!V124</f>
        <v>7.26</v>
      </c>
      <c r="I127" s="3"/>
      <c r="J127" s="65">
        <f>'[1]SAU Totals New Units'!W124+'[1]Misc. Adjustments New Units'!K120</f>
        <v>885966.31</v>
      </c>
      <c r="K127" s="5"/>
      <c r="L127" s="67">
        <v>851506.45</v>
      </c>
      <c r="M127" s="67">
        <f t="shared" si="3"/>
        <v>34459.860000000102</v>
      </c>
      <c r="N127" s="68">
        <f t="shared" si="2"/>
        <v>4.0500000000000001E-2</v>
      </c>
      <c r="O127" s="7"/>
      <c r="P127" s="67">
        <f>'[1]Debt Serv New Units'!AD119</f>
        <v>154.05000000000001</v>
      </c>
      <c r="Q127" s="7"/>
      <c r="R127" s="69">
        <f>'[1]Vals and Pupils New Units'!R119</f>
        <v>0</v>
      </c>
      <c r="S127" s="69">
        <f>'[1]Vals and Pupils New Units'!S119</f>
        <v>-0.04</v>
      </c>
      <c r="T127" s="9"/>
    </row>
    <row r="128" spans="1:20" ht="13.35" customHeight="1" x14ac:dyDescent="0.2">
      <c r="A128" s="61">
        <v>399</v>
      </c>
      <c r="B128" s="61">
        <v>364</v>
      </c>
      <c r="C128" s="61">
        <v>890</v>
      </c>
      <c r="D128" s="62" t="s">
        <v>170</v>
      </c>
      <c r="E128" s="63" t="str">
        <f>IF('[1]Min SAUs'!N122&gt;0,"1"," ")</f>
        <v>1</v>
      </c>
      <c r="F128" s="64">
        <f>'[1]SAU Totals New Units'!F125</f>
        <v>69013.3</v>
      </c>
      <c r="G128" s="65">
        <f>'[1]SAU Totals New Units'!U125</f>
        <v>60169.600000000006</v>
      </c>
      <c r="H128" s="66">
        <f>'[1]SAU Totals New Units'!V125</f>
        <v>3.6840000000000002</v>
      </c>
      <c r="I128" s="3"/>
      <c r="J128" s="65">
        <f>'[1]SAU Totals New Units'!W125+'[1]Misc. Adjustments New Units'!K121</f>
        <v>8843.6999999999971</v>
      </c>
      <c r="K128" s="5"/>
      <c r="L128" s="67">
        <v>6756.0599999999977</v>
      </c>
      <c r="M128" s="67">
        <f t="shared" si="3"/>
        <v>2087.6399999999994</v>
      </c>
      <c r="N128" s="68">
        <f t="shared" si="2"/>
        <v>0.309</v>
      </c>
      <c r="O128" s="7"/>
      <c r="P128" s="67">
        <f>'[1]Debt Serv New Units'!AD120</f>
        <v>243.22000000000003</v>
      </c>
      <c r="Q128" s="7"/>
      <c r="R128" s="69">
        <f>'[1]Vals and Pupils New Units'!R120</f>
        <v>0.04</v>
      </c>
      <c r="S128" s="69">
        <f>'[1]Vals and Pupils New Units'!S120</f>
        <v>-0.21</v>
      </c>
      <c r="T128" s="9"/>
    </row>
    <row r="129" spans="1:20" ht="13.35" customHeight="1" x14ac:dyDescent="0.2">
      <c r="A129" s="61">
        <v>405</v>
      </c>
      <c r="B129" s="61">
        <v>367</v>
      </c>
      <c r="C129" s="61">
        <v>877</v>
      </c>
      <c r="D129" s="62" t="s">
        <v>171</v>
      </c>
      <c r="E129" s="70" t="str">
        <f>IF('[1]Min SAUs'!N123&gt;0,"1"," ")</f>
        <v xml:space="preserve"> </v>
      </c>
      <c r="F129" s="64">
        <f>'[1]SAU Totals New Units'!F126</f>
        <v>858903.15</v>
      </c>
      <c r="G129" s="65">
        <f>'[1]SAU Totals New Units'!U126</f>
        <v>345576</v>
      </c>
      <c r="H129" s="66">
        <f>'[1]SAU Totals New Units'!V126</f>
        <v>7.26</v>
      </c>
      <c r="I129" s="3"/>
      <c r="J129" s="65">
        <f>'[1]SAU Totals New Units'!W126+'[1]Misc. Adjustments New Units'!K122</f>
        <v>513327.15</v>
      </c>
      <c r="K129" s="5"/>
      <c r="L129" s="67">
        <v>385264.28</v>
      </c>
      <c r="M129" s="67">
        <f t="shared" si="3"/>
        <v>128062.87</v>
      </c>
      <c r="N129" s="68">
        <f t="shared" si="2"/>
        <v>0.33239999999999997</v>
      </c>
      <c r="O129" s="7"/>
      <c r="P129" s="67">
        <f>'[1]Debt Serv New Units'!AD121</f>
        <v>0</v>
      </c>
      <c r="Q129" s="7"/>
      <c r="R129" s="69">
        <f>'[1]Vals and Pupils New Units'!R121</f>
        <v>-0.05</v>
      </c>
      <c r="S129" s="69">
        <f>'[1]Vals and Pupils New Units'!S121</f>
        <v>7.0000000000000007E-2</v>
      </c>
      <c r="T129" s="9"/>
    </row>
    <row r="130" spans="1:20" ht="13.35" customHeight="1" x14ac:dyDescent="0.2">
      <c r="A130" s="61">
        <v>408</v>
      </c>
      <c r="B130" s="61">
        <v>371</v>
      </c>
      <c r="C130" s="61">
        <v>896</v>
      </c>
      <c r="D130" s="62" t="s">
        <v>172</v>
      </c>
      <c r="E130" s="63" t="str">
        <f>IF('[1]Min SAUs'!N124&gt;0,"1"," ")</f>
        <v>1</v>
      </c>
      <c r="F130" s="64">
        <f>'[1]SAU Totals New Units'!F127</f>
        <v>324085.88</v>
      </c>
      <c r="G130" s="65">
        <f>'[1]SAU Totals New Units'!U127</f>
        <v>286868.13</v>
      </c>
      <c r="H130" s="66">
        <f>'[1]SAU Totals New Units'!V127</f>
        <v>3.8610000000000002</v>
      </c>
      <c r="I130" s="3"/>
      <c r="J130" s="65">
        <f>'[1]SAU Totals New Units'!W127+'[1]Misc. Adjustments New Units'!K123</f>
        <v>37217.75</v>
      </c>
      <c r="K130" s="5"/>
      <c r="L130" s="67">
        <v>39268.799999999988</v>
      </c>
      <c r="M130" s="67">
        <f t="shared" si="3"/>
        <v>-2051.0499999999884</v>
      </c>
      <c r="N130" s="68">
        <f t="shared" si="2"/>
        <v>-5.2200000000000003E-2</v>
      </c>
      <c r="O130" s="7"/>
      <c r="P130" s="67">
        <f>'[1]Debt Serv New Units'!AD122</f>
        <v>663.2199999999998</v>
      </c>
      <c r="Q130" s="7"/>
      <c r="R130" s="69">
        <f>'[1]Vals and Pupils New Units'!R122</f>
        <v>-0.01</v>
      </c>
      <c r="S130" s="69">
        <f>'[1]Vals and Pupils New Units'!S122</f>
        <v>0</v>
      </c>
      <c r="T130" s="9"/>
    </row>
    <row r="131" spans="1:20" ht="13.35" customHeight="1" x14ac:dyDescent="0.2">
      <c r="A131" s="71">
        <v>1662</v>
      </c>
      <c r="B131" s="28">
        <v>374</v>
      </c>
      <c r="C131" s="28"/>
      <c r="D131" s="29" t="s">
        <v>173</v>
      </c>
      <c r="E131" s="70" t="str">
        <f>IF('[1]Min SAUs'!N125&gt;0,"1"," ")</f>
        <v xml:space="preserve"> </v>
      </c>
      <c r="F131" s="64">
        <f>'[1]SAU Totals New Units'!F128</f>
        <v>35568497.419000007</v>
      </c>
      <c r="G131" s="65">
        <f>'[1]SAU Totals New Units'!U128</f>
        <v>17610703</v>
      </c>
      <c r="H131" s="66">
        <f>'[1]SAU Totals New Units'!V128</f>
        <v>7.26</v>
      </c>
      <c r="I131" s="3"/>
      <c r="J131" s="65">
        <f>'[1]SAU Totals New Units'!W128+'[1]Misc. Adjustments New Units'!K124</f>
        <v>17957794.420000002</v>
      </c>
      <c r="K131" s="5"/>
      <c r="L131" s="67">
        <v>13877655.699999999</v>
      </c>
      <c r="M131" s="67">
        <f t="shared" si="3"/>
        <v>4080138.7200000025</v>
      </c>
      <c r="N131" s="68">
        <f t="shared" si="2"/>
        <v>0.29399999999999998</v>
      </c>
      <c r="O131" s="7"/>
      <c r="P131" s="67">
        <f>'[1]Debt Serv New Units'!AD123</f>
        <v>69565.339999999967</v>
      </c>
      <c r="Q131" s="7"/>
      <c r="R131" s="69">
        <f>'[1]Vals and Pupils New Units'!R123</f>
        <v>7.0000000000000007E-2</v>
      </c>
      <c r="S131" s="69">
        <f>'[1]Vals and Pupils New Units'!S123</f>
        <v>0</v>
      </c>
      <c r="T131" s="9" t="s">
        <v>174</v>
      </c>
    </row>
    <row r="132" spans="1:20" ht="13.35" customHeight="1" x14ac:dyDescent="0.2">
      <c r="A132" s="71">
        <v>1738</v>
      </c>
      <c r="B132" s="71">
        <v>378</v>
      </c>
      <c r="C132" s="72"/>
      <c r="D132" s="73" t="s">
        <v>175</v>
      </c>
      <c r="E132" s="63" t="str">
        <f>IF('[1]Min SAUs'!N126&gt;0,"1"," ")</f>
        <v>1</v>
      </c>
      <c r="F132" s="64">
        <f>'[1]SAU Totals New Units'!F129</f>
        <v>3665019.2695000004</v>
      </c>
      <c r="G132" s="65">
        <f>'[1]SAU Totals New Units'!U129</f>
        <v>3217223.22</v>
      </c>
      <c r="H132" s="66">
        <f>'[1]SAU Totals New Units'!V129</f>
        <v>3.714</v>
      </c>
      <c r="I132" s="3"/>
      <c r="J132" s="65">
        <f>'[1]SAU Totals New Units'!W129+'[1]Misc. Adjustments New Units'!K125</f>
        <v>447796.04999999981</v>
      </c>
      <c r="K132" s="5"/>
      <c r="L132" s="67">
        <v>563963.19999999972</v>
      </c>
      <c r="M132" s="67">
        <f t="shared" si="3"/>
        <v>-116167.14999999991</v>
      </c>
      <c r="N132" s="68">
        <f t="shared" si="2"/>
        <v>-0.20599999999999999</v>
      </c>
      <c r="O132" s="7"/>
      <c r="P132" s="67">
        <f>'[1]Debt Serv New Units'!AD124</f>
        <v>0</v>
      </c>
      <c r="Q132" s="7"/>
      <c r="R132" s="69">
        <f>'[1]Vals and Pupils New Units'!R124</f>
        <v>0.05</v>
      </c>
      <c r="S132" s="69">
        <f>'[1]Vals and Pupils New Units'!S124</f>
        <v>-0.01</v>
      </c>
      <c r="T132" s="9"/>
    </row>
    <row r="133" spans="1:20" ht="13.35" customHeight="1" x14ac:dyDescent="0.2">
      <c r="A133" s="61">
        <v>416</v>
      </c>
      <c r="B133" s="61">
        <v>381</v>
      </c>
      <c r="C133" s="61"/>
      <c r="D133" s="62" t="s">
        <v>176</v>
      </c>
      <c r="E133" s="70" t="str">
        <f>IF('[1]Min SAUs'!N127&gt;0,"1"," ")</f>
        <v xml:space="preserve"> </v>
      </c>
      <c r="F133" s="64">
        <f>'[1]SAU Totals New Units'!F130</f>
        <v>47474569.848500006</v>
      </c>
      <c r="G133" s="65">
        <f>'[1]SAU Totals New Units'!U130</f>
        <v>10906940</v>
      </c>
      <c r="H133" s="66">
        <f>'[1]SAU Totals New Units'!V130</f>
        <v>7.26</v>
      </c>
      <c r="I133" s="3" t="s">
        <v>57</v>
      </c>
      <c r="J133" s="65">
        <f>'[1]SAU Totals New Units'!W130+'[1]Misc. Adjustments New Units'!K126</f>
        <v>40115058.280000001</v>
      </c>
      <c r="K133" s="5"/>
      <c r="L133" s="67">
        <v>38895646.970000006</v>
      </c>
      <c r="M133" s="67">
        <f t="shared" si="3"/>
        <v>1219411.3099999949</v>
      </c>
      <c r="N133" s="68">
        <f t="shared" si="2"/>
        <v>3.1399999999999997E-2</v>
      </c>
      <c r="O133" s="7"/>
      <c r="P133" s="67">
        <f>'[1]Debt Serv New Units'!AD125</f>
        <v>-28601.799999998882</v>
      </c>
      <c r="Q133" s="7"/>
      <c r="R133" s="69">
        <f>'[1]Vals and Pupils New Units'!R125</f>
        <v>0.05</v>
      </c>
      <c r="S133" s="69">
        <f>'[1]Vals and Pupils New Units'!S125</f>
        <v>-0.01</v>
      </c>
      <c r="T133" s="9"/>
    </row>
    <row r="134" spans="1:20" ht="13.35" customHeight="1" x14ac:dyDescent="0.2">
      <c r="A134" s="61">
        <v>427</v>
      </c>
      <c r="B134" s="61">
        <v>383</v>
      </c>
      <c r="C134" s="61"/>
      <c r="D134" s="62" t="s">
        <v>177</v>
      </c>
      <c r="E134" s="70" t="str">
        <f>IF('[1]Min SAUs'!N128&gt;0,"1"," ")</f>
        <v xml:space="preserve"> </v>
      </c>
      <c r="F134" s="64">
        <f>'[1]SAU Totals New Units'!F131</f>
        <v>37228066.491300002</v>
      </c>
      <c r="G134" s="65">
        <f>'[1]SAU Totals New Units'!U131</f>
        <v>31847321</v>
      </c>
      <c r="H134" s="66">
        <f>'[1]SAU Totals New Units'!V131</f>
        <v>7.26</v>
      </c>
      <c r="I134" s="3"/>
      <c r="J134" s="65">
        <f>'[1]SAU Totals New Units'!W131+'[1]Misc. Adjustments New Units'!K127</f>
        <v>5380745.4900000021</v>
      </c>
      <c r="K134" s="5"/>
      <c r="L134" s="67">
        <v>4041512.8900000043</v>
      </c>
      <c r="M134" s="67">
        <f t="shared" si="3"/>
        <v>1339232.5999999978</v>
      </c>
      <c r="N134" s="68">
        <f t="shared" si="2"/>
        <v>0.33139999999999997</v>
      </c>
      <c r="O134" s="7"/>
      <c r="P134" s="67">
        <f>'[1]Debt Serv New Units'!AD126</f>
        <v>0</v>
      </c>
      <c r="Q134" s="7"/>
      <c r="R134" s="69">
        <f>'[1]Vals and Pupils New Units'!R126</f>
        <v>7.0000000000000007E-2</v>
      </c>
      <c r="S134" s="69">
        <f>'[1]Vals and Pupils New Units'!S126</f>
        <v>-0.01</v>
      </c>
      <c r="T134" s="9" t="s">
        <v>55</v>
      </c>
    </row>
    <row r="135" spans="1:20" ht="13.35" customHeight="1" x14ac:dyDescent="0.2">
      <c r="A135" s="61">
        <v>1996</v>
      </c>
      <c r="B135" s="61">
        <v>386</v>
      </c>
      <c r="C135" s="61"/>
      <c r="D135" s="62" t="s">
        <v>178</v>
      </c>
      <c r="E135" s="63" t="str">
        <f>IF('[1]Min SAUs'!N129&gt;0,"1"," ")</f>
        <v>1</v>
      </c>
      <c r="F135" s="64">
        <f>'[1]SAU Totals New Units'!F132</f>
        <v>2666133.5619999999</v>
      </c>
      <c r="G135" s="65">
        <f>'[1]SAU Totals New Units'!U132</f>
        <v>2326807.4900000002</v>
      </c>
      <c r="H135" s="66">
        <f>'[1]SAU Totals New Units'!V132</f>
        <v>5.8280000000000003</v>
      </c>
      <c r="I135" s="3"/>
      <c r="J135" s="65">
        <f>'[1]SAU Totals New Units'!W132+'[1]Misc. Adjustments New Units'!K128</f>
        <v>339326.06999999983</v>
      </c>
      <c r="K135" s="5"/>
      <c r="L135" s="67">
        <v>239526.06000000006</v>
      </c>
      <c r="M135" s="67">
        <f t="shared" si="3"/>
        <v>99800.009999999776</v>
      </c>
      <c r="N135" s="68">
        <f t="shared" si="2"/>
        <v>0.41670000000000001</v>
      </c>
      <c r="O135" s="7"/>
      <c r="P135" s="67">
        <f>'[1]Debt Serv New Units'!AD127</f>
        <v>-33762.25</v>
      </c>
      <c r="Q135" s="7"/>
      <c r="R135" s="69">
        <f>'[1]Vals and Pupils New Units'!R127</f>
        <v>0.05</v>
      </c>
      <c r="S135" s="69">
        <f>'[1]Vals and Pupils New Units'!S127</f>
        <v>0</v>
      </c>
      <c r="T135" s="9"/>
    </row>
    <row r="136" spans="1:20" ht="13.35" customHeight="1" x14ac:dyDescent="0.2">
      <c r="A136" s="61">
        <v>1359</v>
      </c>
      <c r="B136" s="61">
        <v>388</v>
      </c>
      <c r="C136" s="61"/>
      <c r="D136" s="62" t="s">
        <v>179</v>
      </c>
      <c r="E136" s="63" t="str">
        <f>IF('[1]Min SAUs'!N130&gt;0,"1"," ")</f>
        <v>1</v>
      </c>
      <c r="F136" s="64">
        <f>'[1]SAU Totals New Units'!F133</f>
        <v>37961.410000000003</v>
      </c>
      <c r="G136" s="65">
        <f>'[1]SAU Totals New Units'!U133</f>
        <v>27436.780000000006</v>
      </c>
      <c r="H136" s="66">
        <f>'[1]SAU Totals New Units'!V133</f>
        <v>2.4390000000000001</v>
      </c>
      <c r="I136" s="3"/>
      <c r="J136" s="65">
        <f>'[1]SAU Totals New Units'!W133+'[1]Misc. Adjustments New Units'!K129</f>
        <v>10524.629999999997</v>
      </c>
      <c r="K136" s="5"/>
      <c r="L136" s="67">
        <v>0</v>
      </c>
      <c r="M136" s="67">
        <f t="shared" si="3"/>
        <v>10524.629999999997</v>
      </c>
      <c r="N136" s="68"/>
      <c r="O136" s="7"/>
      <c r="P136" s="67">
        <f>'[1]Debt Serv New Units'!AD128</f>
        <v>0</v>
      </c>
      <c r="Q136" s="7"/>
      <c r="R136" s="69">
        <f>'[1]Vals and Pupils New Units'!R128</f>
        <v>-0.03</v>
      </c>
      <c r="S136" s="69">
        <f>'[1]Vals and Pupils New Units'!S128</f>
        <v>2</v>
      </c>
      <c r="T136" s="9"/>
    </row>
    <row r="137" spans="1:20" ht="13.35" customHeight="1" x14ac:dyDescent="0.2">
      <c r="A137" s="61">
        <v>434</v>
      </c>
      <c r="B137" s="61">
        <v>389</v>
      </c>
      <c r="C137" s="61"/>
      <c r="D137" s="62" t="s">
        <v>180</v>
      </c>
      <c r="E137" s="63" t="str">
        <f>IF('[1]Min SAUs'!N131&gt;0,"1"," ")</f>
        <v>1</v>
      </c>
      <c r="F137" s="64">
        <f>'[1]SAU Totals New Units'!F134</f>
        <v>1774033.9500000002</v>
      </c>
      <c r="G137" s="65">
        <f>'[1]SAU Totals New Units'!U134</f>
        <v>1478423.56</v>
      </c>
      <c r="H137" s="66">
        <f>'[1]SAU Totals New Units'!V134</f>
        <v>6.6840000000000002</v>
      </c>
      <c r="I137" s="3"/>
      <c r="J137" s="65">
        <f>'[1]SAU Totals New Units'!W134+'[1]Misc. Adjustments New Units'!K130</f>
        <v>295610.3899999999</v>
      </c>
      <c r="K137" s="5"/>
      <c r="L137" s="67">
        <v>323630.50999999978</v>
      </c>
      <c r="M137" s="67">
        <f t="shared" si="3"/>
        <v>-28020.119999999879</v>
      </c>
      <c r="N137" s="68">
        <f t="shared" si="2"/>
        <v>-8.6599999999999996E-2</v>
      </c>
      <c r="O137" s="7"/>
      <c r="P137" s="67">
        <f>'[1]Debt Serv New Units'!AD129</f>
        <v>71.819999999999709</v>
      </c>
      <c r="Q137" s="7"/>
      <c r="R137" s="69">
        <f>'[1]Vals and Pupils New Units'!R129</f>
        <v>-0.01</v>
      </c>
      <c r="S137" s="69">
        <f>'[1]Vals and Pupils New Units'!S129</f>
        <v>0.02</v>
      </c>
      <c r="T137" s="9"/>
    </row>
    <row r="138" spans="1:20" ht="13.35" customHeight="1" x14ac:dyDescent="0.2">
      <c r="A138" s="61">
        <v>436</v>
      </c>
      <c r="B138" s="61">
        <v>392</v>
      </c>
      <c r="C138" s="61"/>
      <c r="D138" s="62" t="s">
        <v>181</v>
      </c>
      <c r="E138" s="63" t="str">
        <f>IF('[1]Min SAUs'!N132&gt;0,"1"," ")</f>
        <v>1</v>
      </c>
      <c r="F138" s="64">
        <f>'[1]SAU Totals New Units'!F135</f>
        <v>225092.67</v>
      </c>
      <c r="G138" s="65">
        <f>'[1]SAU Totals New Units'!U135</f>
        <v>202188.08000000002</v>
      </c>
      <c r="H138" s="66">
        <f>'[1]SAU Totals New Units'!V135</f>
        <v>6.4050000000000002</v>
      </c>
      <c r="I138" s="3"/>
      <c r="J138" s="65">
        <f>'[1]SAU Totals New Units'!W135+'[1]Misc. Adjustments New Units'!K131</f>
        <v>22904.589999999997</v>
      </c>
      <c r="K138" s="5"/>
      <c r="L138" s="67">
        <v>19127.48000000001</v>
      </c>
      <c r="M138" s="67">
        <f t="shared" si="3"/>
        <v>3777.109999999986</v>
      </c>
      <c r="N138" s="68">
        <f t="shared" si="2"/>
        <v>0.19750000000000001</v>
      </c>
      <c r="O138" s="7"/>
      <c r="P138" s="67">
        <f>'[1]Debt Serv New Units'!AD130</f>
        <v>0</v>
      </c>
      <c r="Q138" s="7"/>
      <c r="R138" s="69">
        <f>'[1]Vals and Pupils New Units'!R130</f>
        <v>0.04</v>
      </c>
      <c r="S138" s="69">
        <f>'[1]Vals and Pupils New Units'!S130</f>
        <v>0.28000000000000003</v>
      </c>
      <c r="T138" s="9"/>
    </row>
    <row r="139" spans="1:20" ht="13.35" customHeight="1" x14ac:dyDescent="0.2">
      <c r="A139" s="61">
        <v>440</v>
      </c>
      <c r="B139" s="61">
        <v>401</v>
      </c>
      <c r="C139" s="61">
        <v>893</v>
      </c>
      <c r="D139" s="62" t="s">
        <v>182</v>
      </c>
      <c r="E139" s="63" t="str">
        <f>IF('[1]Min SAUs'!N133&gt;0,"1"," ")</f>
        <v>1</v>
      </c>
      <c r="F139" s="64">
        <f>'[1]SAU Totals New Units'!F136</f>
        <v>1091162.6100000001</v>
      </c>
      <c r="G139" s="65">
        <f>'[1]SAU Totals New Units'!U136</f>
        <v>962885.83000000007</v>
      </c>
      <c r="H139" s="66">
        <f>'[1]SAU Totals New Units'!V136</f>
        <v>1.4650000000000001</v>
      </c>
      <c r="I139" s="3"/>
      <c r="J139" s="65">
        <f>'[1]SAU Totals New Units'!W136+'[1]Misc. Adjustments New Units'!K132</f>
        <v>128276.78000000003</v>
      </c>
      <c r="K139" s="5"/>
      <c r="L139" s="67">
        <v>112361.44999999995</v>
      </c>
      <c r="M139" s="67">
        <f t="shared" si="3"/>
        <v>15915.330000000075</v>
      </c>
      <c r="N139" s="68">
        <f t="shared" si="2"/>
        <v>0.1416</v>
      </c>
      <c r="O139" s="7"/>
      <c r="P139" s="67">
        <f>'[1]Debt Serv New Units'!AD131</f>
        <v>505.08000000000175</v>
      </c>
      <c r="Q139" s="7"/>
      <c r="R139" s="69">
        <f>'[1]Vals and Pupils New Units'!R131</f>
        <v>0.05</v>
      </c>
      <c r="S139" s="69">
        <f>'[1]Vals and Pupils New Units'!S131</f>
        <v>0.09</v>
      </c>
      <c r="T139" s="9"/>
    </row>
    <row r="140" spans="1:20" ht="13.35" customHeight="1" x14ac:dyDescent="0.2">
      <c r="A140" s="61">
        <v>442</v>
      </c>
      <c r="B140" s="61">
        <v>402</v>
      </c>
      <c r="C140" s="61">
        <v>898</v>
      </c>
      <c r="D140" s="62" t="s">
        <v>183</v>
      </c>
      <c r="E140" s="63" t="str">
        <f>IF('[1]Min SAUs'!N134&gt;0,"1"," ")</f>
        <v>1</v>
      </c>
      <c r="F140" s="64">
        <f>'[1]SAU Totals New Units'!F137</f>
        <v>573127.23</v>
      </c>
      <c r="G140" s="65">
        <f>'[1]SAU Totals New Units'!U137</f>
        <v>517769.13</v>
      </c>
      <c r="H140" s="66">
        <f>'[1]SAU Totals New Units'!V137</f>
        <v>0.77900000000000003</v>
      </c>
      <c r="I140" s="3"/>
      <c r="J140" s="65">
        <f>'[1]SAU Totals New Units'!W137+'[1]Misc. Adjustments New Units'!K133</f>
        <v>55358.099999999977</v>
      </c>
      <c r="K140" s="5"/>
      <c r="L140" s="67">
        <v>46283.270000000019</v>
      </c>
      <c r="M140" s="67">
        <f t="shared" si="3"/>
        <v>9074.8299999999581</v>
      </c>
      <c r="N140" s="68">
        <f t="shared" si="2"/>
        <v>0.1961</v>
      </c>
      <c r="O140" s="7"/>
      <c r="P140" s="67">
        <f>'[1]Debt Serv New Units'!AD132</f>
        <v>-1308.6600000000001</v>
      </c>
      <c r="Q140" s="7"/>
      <c r="R140" s="69">
        <f>'[1]Vals and Pupils New Units'!R132</f>
        <v>0.02</v>
      </c>
      <c r="S140" s="69">
        <f>'[1]Vals and Pupils New Units'!S132</f>
        <v>0.14000000000000001</v>
      </c>
      <c r="T140" s="9"/>
    </row>
    <row r="141" spans="1:20" ht="13.35" customHeight="1" x14ac:dyDescent="0.2">
      <c r="A141" s="61">
        <v>444</v>
      </c>
      <c r="B141" s="61">
        <v>403</v>
      </c>
      <c r="C141" s="61"/>
      <c r="D141" s="62" t="s">
        <v>184</v>
      </c>
      <c r="E141" s="70" t="str">
        <f>IF('[1]Min SAUs'!N135&gt;0,"1"," ")</f>
        <v xml:space="preserve"> </v>
      </c>
      <c r="F141" s="64">
        <f>'[1]SAU Totals New Units'!F138</f>
        <v>40102194.492700003</v>
      </c>
      <c r="G141" s="65">
        <f>'[1]SAU Totals New Units'!U138</f>
        <v>31311170</v>
      </c>
      <c r="H141" s="66">
        <f>'[1]SAU Totals New Units'!V138</f>
        <v>7.26</v>
      </c>
      <c r="I141" s="3"/>
      <c r="J141" s="65">
        <f>'[1]SAU Totals New Units'!W138+'[1]Misc. Adjustments New Units'!K134</f>
        <v>8791024.4900000021</v>
      </c>
      <c r="K141" s="5"/>
      <c r="L141" s="67">
        <v>6635403.9300000034</v>
      </c>
      <c r="M141" s="67">
        <f t="shared" si="3"/>
        <v>2155620.5599999987</v>
      </c>
      <c r="N141" s="68">
        <f t="shared" si="2"/>
        <v>0.32490000000000002</v>
      </c>
      <c r="O141" s="7"/>
      <c r="P141" s="67">
        <f>'[1]Debt Serv New Units'!AD133</f>
        <v>0</v>
      </c>
      <c r="Q141" s="7"/>
      <c r="R141" s="69">
        <f>'[1]Vals and Pupils New Units'!R133</f>
        <v>7.0000000000000007E-2</v>
      </c>
      <c r="S141" s="69">
        <f>'[1]Vals and Pupils New Units'!S133</f>
        <v>-0.01</v>
      </c>
      <c r="T141" s="9" t="s">
        <v>167</v>
      </c>
    </row>
    <row r="142" spans="1:20" ht="13.35" customHeight="1" x14ac:dyDescent="0.2">
      <c r="A142" s="61">
        <v>456</v>
      </c>
      <c r="B142" s="61">
        <v>405</v>
      </c>
      <c r="C142" s="61">
        <v>891</v>
      </c>
      <c r="D142" s="62" t="s">
        <v>185</v>
      </c>
      <c r="E142" s="63" t="str">
        <f>IF('[1]Min SAUs'!N136&gt;0,"1"," ")</f>
        <v>1</v>
      </c>
      <c r="F142" s="64">
        <f>'[1]SAU Totals New Units'!F139</f>
        <v>1917328.4389000002</v>
      </c>
      <c r="G142" s="65">
        <f>'[1]SAU Totals New Units'!U139</f>
        <v>1615169.0499999998</v>
      </c>
      <c r="H142" s="66">
        <f>'[1]SAU Totals New Units'!V139</f>
        <v>3.4860000000000002</v>
      </c>
      <c r="I142" s="3"/>
      <c r="J142" s="65">
        <f>'[1]SAU Totals New Units'!W139+'[1]Misc. Adjustments New Units'!K135</f>
        <v>302159.39000000013</v>
      </c>
      <c r="K142" s="5"/>
      <c r="L142" s="67">
        <v>321314.87000000011</v>
      </c>
      <c r="M142" s="67">
        <f t="shared" si="3"/>
        <v>-19155.479999999981</v>
      </c>
      <c r="N142" s="68">
        <f t="shared" ref="N142:N205" si="4">IF(M142=0,0,ROUND((J142-L142)/L142,4))</f>
        <v>-5.96E-2</v>
      </c>
      <c r="O142" s="7"/>
      <c r="P142" s="67">
        <f>'[1]Debt Serv New Units'!AD134</f>
        <v>0</v>
      </c>
      <c r="Q142" s="7"/>
      <c r="R142" s="69">
        <f>'[1]Vals and Pupils New Units'!R134</f>
        <v>0.04</v>
      </c>
      <c r="S142" s="69">
        <f>'[1]Vals and Pupils New Units'!S134</f>
        <v>-0.08</v>
      </c>
      <c r="T142" s="9"/>
    </row>
    <row r="143" spans="1:20" ht="13.35" customHeight="1" x14ac:dyDescent="0.2">
      <c r="A143" s="61">
        <v>462</v>
      </c>
      <c r="B143" s="61">
        <v>420</v>
      </c>
      <c r="C143" s="61"/>
      <c r="D143" s="62" t="s">
        <v>186</v>
      </c>
      <c r="E143" s="63" t="str">
        <f>IF('[1]Min SAUs'!N137&gt;0,"1"," ")</f>
        <v>1</v>
      </c>
      <c r="F143" s="64">
        <f>'[1]SAU Totals New Units'!F140</f>
        <v>2068591.7183000001</v>
      </c>
      <c r="G143" s="65">
        <f>'[1]SAU Totals New Units'!U140</f>
        <v>1871864.03</v>
      </c>
      <c r="H143" s="66">
        <f>'[1]SAU Totals New Units'!V140</f>
        <v>5.391</v>
      </c>
      <c r="I143" s="3"/>
      <c r="J143" s="65">
        <f>'[1]SAU Totals New Units'!W140+'[1]Misc. Adjustments New Units'!K136</f>
        <v>196727.68999999994</v>
      </c>
      <c r="K143" s="5"/>
      <c r="L143" s="67">
        <v>170293.51</v>
      </c>
      <c r="M143" s="67">
        <f t="shared" si="3"/>
        <v>26434.179999999935</v>
      </c>
      <c r="N143" s="68">
        <f t="shared" si="4"/>
        <v>0.1552</v>
      </c>
      <c r="O143" s="7"/>
      <c r="P143" s="67">
        <f>'[1]Debt Serv New Units'!AD135</f>
        <v>9312.36</v>
      </c>
      <c r="Q143" s="7"/>
      <c r="R143" s="69">
        <f>'[1]Vals and Pupils New Units'!R135</f>
        <v>0.03</v>
      </c>
      <c r="S143" s="69">
        <f>'[1]Vals and Pupils New Units'!S135</f>
        <v>0.04</v>
      </c>
      <c r="T143" s="9"/>
    </row>
    <row r="144" spans="1:20" ht="13.35" customHeight="1" x14ac:dyDescent="0.2">
      <c r="A144" s="61">
        <v>464</v>
      </c>
      <c r="B144" s="61">
        <v>424</v>
      </c>
      <c r="C144" s="61"/>
      <c r="D144" s="62" t="s">
        <v>187</v>
      </c>
      <c r="E144" s="70" t="str">
        <f>IF('[1]Min SAUs'!N138&gt;0,"1"," ")</f>
        <v xml:space="preserve"> </v>
      </c>
      <c r="F144" s="64">
        <f>'[1]SAU Totals New Units'!F141</f>
        <v>126398.04</v>
      </c>
      <c r="G144" s="65">
        <f>'[1]SAU Totals New Units'!U141</f>
        <v>54692</v>
      </c>
      <c r="H144" s="66">
        <f>'[1]SAU Totals New Units'!V141</f>
        <v>7.26</v>
      </c>
      <c r="I144" s="3"/>
      <c r="J144" s="65">
        <f>'[1]SAU Totals New Units'!W141+'[1]Misc. Adjustments New Units'!K137</f>
        <v>71706.039999999994</v>
      </c>
      <c r="K144" s="5"/>
      <c r="L144" s="67">
        <v>66782.33</v>
      </c>
      <c r="M144" s="67">
        <f t="shared" si="3"/>
        <v>4923.7099999999919</v>
      </c>
      <c r="N144" s="68">
        <f t="shared" si="4"/>
        <v>7.3700000000000002E-2</v>
      </c>
      <c r="O144" s="7"/>
      <c r="P144" s="67">
        <f>'[1]Debt Serv New Units'!AD136</f>
        <v>0</v>
      </c>
      <c r="Q144" s="7"/>
      <c r="R144" s="69">
        <f>'[1]Vals and Pupils New Units'!R136</f>
        <v>0.04</v>
      </c>
      <c r="S144" s="69">
        <f>'[1]Vals and Pupils New Units'!S136</f>
        <v>0</v>
      </c>
      <c r="T144" s="9"/>
    </row>
    <row r="145" spans="1:20" ht="13.35" customHeight="1" x14ac:dyDescent="0.2">
      <c r="A145" s="61">
        <v>465</v>
      </c>
      <c r="B145" s="61">
        <v>426</v>
      </c>
      <c r="C145" s="61"/>
      <c r="D145" s="62" t="s">
        <v>188</v>
      </c>
      <c r="E145" s="63" t="str">
        <f>IF('[1]Min SAUs'!N139&gt;0,"1"," ")</f>
        <v>1</v>
      </c>
      <c r="F145" s="64">
        <f>'[1]SAU Totals New Units'!F142</f>
        <v>21226.5</v>
      </c>
      <c r="G145" s="65">
        <f>'[1]SAU Totals New Units'!U142</f>
        <v>20835.599999999999</v>
      </c>
      <c r="H145" s="66">
        <f>'[1]SAU Totals New Units'!V142</f>
        <v>0.42099999999999999</v>
      </c>
      <c r="I145" s="3"/>
      <c r="J145" s="65">
        <f>'[1]SAU Totals New Units'!W142+'[1]Misc. Adjustments New Units'!K138</f>
        <v>390.90000000000146</v>
      </c>
      <c r="K145" s="5"/>
      <c r="L145" s="67">
        <v>186.5</v>
      </c>
      <c r="M145" s="67">
        <f t="shared" si="3"/>
        <v>204.40000000000146</v>
      </c>
      <c r="N145" s="68">
        <f t="shared" si="4"/>
        <v>1.0960000000000001</v>
      </c>
      <c r="O145" s="7"/>
      <c r="P145" s="67">
        <f>'[1]Debt Serv New Units'!AD137</f>
        <v>0</v>
      </c>
      <c r="Q145" s="7"/>
      <c r="R145" s="69">
        <f>'[1]Vals and Pupils New Units'!R137</f>
        <v>0.02</v>
      </c>
      <c r="S145" s="69">
        <f>'[1]Vals and Pupils New Units'!S137</f>
        <v>0</v>
      </c>
      <c r="T145" s="9"/>
    </row>
    <row r="146" spans="1:20" ht="13.35" customHeight="1" x14ac:dyDescent="0.2">
      <c r="A146" s="61">
        <v>466</v>
      </c>
      <c r="B146" s="61">
        <v>430</v>
      </c>
      <c r="C146" s="61">
        <v>891</v>
      </c>
      <c r="D146" s="62" t="s">
        <v>189</v>
      </c>
      <c r="E146" s="63" t="str">
        <f>IF('[1]Min SAUs'!N140&gt;0,"1"," ")</f>
        <v>1</v>
      </c>
      <c r="F146" s="64">
        <f>'[1]SAU Totals New Units'!F143</f>
        <v>1642289.0277999998</v>
      </c>
      <c r="G146" s="65">
        <f>'[1]SAU Totals New Units'!U143</f>
        <v>1398523.56</v>
      </c>
      <c r="H146" s="66">
        <f>'[1]SAU Totals New Units'!V143</f>
        <v>4.1550000000000002</v>
      </c>
      <c r="I146" s="3"/>
      <c r="J146" s="65">
        <f>'[1]SAU Totals New Units'!W143+'[1]Misc. Adjustments New Units'!K139</f>
        <v>243765.46999999997</v>
      </c>
      <c r="K146" s="5"/>
      <c r="L146" s="67">
        <v>297005.65000000014</v>
      </c>
      <c r="M146" s="67">
        <f t="shared" si="3"/>
        <v>-53240.180000000168</v>
      </c>
      <c r="N146" s="68">
        <f t="shared" si="4"/>
        <v>-0.17929999999999999</v>
      </c>
      <c r="O146" s="7"/>
      <c r="P146" s="67">
        <f>'[1]Debt Serv New Units'!AD138</f>
        <v>0</v>
      </c>
      <c r="Q146" s="7"/>
      <c r="R146" s="69">
        <f>'[1]Vals and Pupils New Units'!R138</f>
        <v>0.02</v>
      </c>
      <c r="S146" s="69">
        <f>'[1]Vals and Pupils New Units'!S138</f>
        <v>-7.0000000000000007E-2</v>
      </c>
      <c r="T146" s="9"/>
    </row>
    <row r="147" spans="1:20" ht="13.35" customHeight="1" x14ac:dyDescent="0.2">
      <c r="A147" s="61">
        <v>468</v>
      </c>
      <c r="B147" s="61">
        <v>431</v>
      </c>
      <c r="C147" s="61">
        <v>891</v>
      </c>
      <c r="D147" s="62" t="s">
        <v>190</v>
      </c>
      <c r="E147" s="63" t="str">
        <f>IF('[1]Min SAUs'!N141&gt;0,"1"," ")</f>
        <v>1</v>
      </c>
      <c r="F147" s="64">
        <f>'[1]SAU Totals New Units'!F144</f>
        <v>2347833.7540000002</v>
      </c>
      <c r="G147" s="65">
        <f>'[1]SAU Totals New Units'!U144</f>
        <v>2048947.17</v>
      </c>
      <c r="H147" s="66">
        <f>'[1]SAU Totals New Units'!V144</f>
        <v>6.4790000000000001</v>
      </c>
      <c r="I147" s="3"/>
      <c r="J147" s="65">
        <f>'[1]SAU Totals New Units'!W144+'[1]Misc. Adjustments New Units'!K140</f>
        <v>298886.58000000007</v>
      </c>
      <c r="K147" s="5"/>
      <c r="L147" s="67">
        <v>424704.70999999996</v>
      </c>
      <c r="M147" s="67">
        <f t="shared" ref="M147:M174" si="5">J147-L147</f>
        <v>-125818.12999999989</v>
      </c>
      <c r="N147" s="68">
        <f t="shared" si="4"/>
        <v>-0.29620000000000002</v>
      </c>
      <c r="O147" s="7"/>
      <c r="P147" s="67">
        <f>'[1]Debt Serv New Units'!AD139</f>
        <v>0</v>
      </c>
      <c r="Q147" s="7"/>
      <c r="R147" s="69">
        <f>'[1]Vals and Pupils New Units'!R139</f>
        <v>0.03</v>
      </c>
      <c r="S147" s="69">
        <f>'[1]Vals and Pupils New Units'!S139</f>
        <v>-7.0000000000000007E-2</v>
      </c>
      <c r="T147" s="9"/>
    </row>
    <row r="148" spans="1:20" ht="13.35" customHeight="1" x14ac:dyDescent="0.2">
      <c r="A148" s="61">
        <v>470</v>
      </c>
      <c r="B148" s="61">
        <v>436</v>
      </c>
      <c r="C148" s="61"/>
      <c r="D148" s="62" t="s">
        <v>191</v>
      </c>
      <c r="E148" s="70" t="str">
        <f>IF('[1]Min SAUs'!N142&gt;0,"1"," ")</f>
        <v xml:space="preserve"> </v>
      </c>
      <c r="F148" s="64">
        <f>'[1]SAU Totals New Units'!F145</f>
        <v>0</v>
      </c>
      <c r="G148" s="65">
        <f>'[1]SAU Totals New Units'!U145</f>
        <v>0</v>
      </c>
      <c r="H148" s="66">
        <f>'[1]SAU Totals New Units'!V145</f>
        <v>0</v>
      </c>
      <c r="I148" s="3"/>
      <c r="J148" s="65">
        <f>'[1]SAU Totals New Units'!W145+'[1]Misc. Adjustments New Units'!K141</f>
        <v>0</v>
      </c>
      <c r="K148" s="5"/>
      <c r="L148" s="67">
        <v>0</v>
      </c>
      <c r="M148" s="67">
        <f t="shared" si="5"/>
        <v>0</v>
      </c>
      <c r="N148" s="68">
        <f t="shared" si="4"/>
        <v>0</v>
      </c>
      <c r="O148" s="7"/>
      <c r="P148" s="67">
        <f>'[1]Debt Serv New Units'!AD140</f>
        <v>0</v>
      </c>
      <c r="Q148" s="7"/>
      <c r="R148" s="69">
        <f>'[1]Vals and Pupils New Units'!R140</f>
        <v>-0.02</v>
      </c>
      <c r="S148" s="69">
        <f>'[1]Vals and Pupils New Units'!S140</f>
        <v>0</v>
      </c>
      <c r="T148" s="9"/>
    </row>
    <row r="149" spans="1:20" ht="13.35" customHeight="1" x14ac:dyDescent="0.2">
      <c r="A149" s="61">
        <v>471</v>
      </c>
      <c r="B149" s="61">
        <v>438</v>
      </c>
      <c r="C149" s="61"/>
      <c r="D149" s="62" t="s">
        <v>192</v>
      </c>
      <c r="E149" s="70" t="str">
        <f>IF('[1]Min SAUs'!N143&gt;0,"1"," ")</f>
        <v xml:space="preserve"> </v>
      </c>
      <c r="F149" s="64">
        <f>'[1]SAU Totals New Units'!F146</f>
        <v>115859.91</v>
      </c>
      <c r="G149" s="65">
        <f>'[1]SAU Totals New Units'!U146</f>
        <v>70422</v>
      </c>
      <c r="H149" s="66">
        <f>'[1]SAU Totals New Units'!V146</f>
        <v>7.26</v>
      </c>
      <c r="I149" s="3"/>
      <c r="J149" s="65">
        <f>'[1]SAU Totals New Units'!W146+'[1]Misc. Adjustments New Units'!K142</f>
        <v>45437.91</v>
      </c>
      <c r="K149" s="5"/>
      <c r="L149" s="67">
        <v>32760.289999999994</v>
      </c>
      <c r="M149" s="67">
        <f t="shared" si="5"/>
        <v>12677.62000000001</v>
      </c>
      <c r="N149" s="68">
        <f t="shared" si="4"/>
        <v>0.38700000000000001</v>
      </c>
      <c r="O149" s="7"/>
      <c r="P149" s="67">
        <f>'[1]Debt Serv New Units'!AD141</f>
        <v>0</v>
      </c>
      <c r="Q149" s="7"/>
      <c r="R149" s="69">
        <f>'[1]Vals and Pupils New Units'!R141</f>
        <v>0.02</v>
      </c>
      <c r="S149" s="69">
        <f>'[1]Vals and Pupils New Units'!S141</f>
        <v>-0.15</v>
      </c>
      <c r="T149" s="9"/>
    </row>
    <row r="150" spans="1:20" ht="13.35" customHeight="1" x14ac:dyDescent="0.2">
      <c r="A150" s="61">
        <v>473</v>
      </c>
      <c r="B150" s="61">
        <v>439</v>
      </c>
      <c r="C150" s="61">
        <v>892</v>
      </c>
      <c r="D150" s="62" t="s">
        <v>193</v>
      </c>
      <c r="E150" s="70" t="str">
        <f>IF('[1]Min SAUs'!N144&gt;0,"1"," ")</f>
        <v xml:space="preserve"> </v>
      </c>
      <c r="F150" s="64">
        <f>'[1]SAU Totals New Units'!F147</f>
        <v>6948163.4708999991</v>
      </c>
      <c r="G150" s="65">
        <f>'[1]SAU Totals New Units'!U147</f>
        <v>2364945</v>
      </c>
      <c r="H150" s="66">
        <f>'[1]SAU Totals New Units'!V147</f>
        <v>7.26</v>
      </c>
      <c r="I150" s="3"/>
      <c r="J150" s="65">
        <f>'[1]SAU Totals New Units'!W147+'[1]Misc. Adjustments New Units'!K143</f>
        <v>4583218.47</v>
      </c>
      <c r="K150" s="5"/>
      <c r="L150" s="67">
        <v>4081236.8899999997</v>
      </c>
      <c r="M150" s="67">
        <f t="shared" si="5"/>
        <v>501981.58000000007</v>
      </c>
      <c r="N150" s="68">
        <f t="shared" si="4"/>
        <v>0.123</v>
      </c>
      <c r="O150" s="7"/>
      <c r="P150" s="67">
        <f>'[1]Debt Serv New Units'!AD142</f>
        <v>1717.2300000000105</v>
      </c>
      <c r="Q150" s="7"/>
      <c r="R150" s="69">
        <f>'[1]Vals and Pupils New Units'!R142</f>
        <v>0.03</v>
      </c>
      <c r="S150" s="69">
        <f>'[1]Vals and Pupils New Units'!S142</f>
        <v>-0.02</v>
      </c>
      <c r="T150" s="9"/>
    </row>
    <row r="151" spans="1:20" ht="13.35" customHeight="1" x14ac:dyDescent="0.2">
      <c r="A151" s="61">
        <v>475</v>
      </c>
      <c r="B151" s="61">
        <v>440</v>
      </c>
      <c r="C151" s="61"/>
      <c r="D151" s="62" t="s">
        <v>194</v>
      </c>
      <c r="E151" s="70" t="str">
        <f>IF('[1]Min SAUs'!N145&gt;0,"1"," ")</f>
        <v xml:space="preserve"> </v>
      </c>
      <c r="F151" s="64">
        <f>'[1]SAU Totals New Units'!F148</f>
        <v>2922083.0476000002</v>
      </c>
      <c r="G151" s="65">
        <f>'[1]SAU Totals New Units'!U148</f>
        <v>1742642</v>
      </c>
      <c r="H151" s="66">
        <f>'[1]SAU Totals New Units'!V148</f>
        <v>7.26</v>
      </c>
      <c r="I151" s="3"/>
      <c r="J151" s="65">
        <f>'[1]SAU Totals New Units'!W148+'[1]Misc. Adjustments New Units'!K144</f>
        <v>1179441.0499999998</v>
      </c>
      <c r="K151" s="5"/>
      <c r="L151" s="67">
        <v>849339.09999999986</v>
      </c>
      <c r="M151" s="67">
        <f t="shared" si="5"/>
        <v>330101.94999999995</v>
      </c>
      <c r="N151" s="68">
        <f t="shared" si="4"/>
        <v>0.38869999999999999</v>
      </c>
      <c r="O151" s="7"/>
      <c r="P151" s="67">
        <f>'[1]Debt Serv New Units'!AD143</f>
        <v>4108.2100000000028</v>
      </c>
      <c r="Q151" s="7"/>
      <c r="R151" s="69">
        <f>'[1]Vals and Pupils New Units'!R143</f>
        <v>0.03</v>
      </c>
      <c r="S151" s="69">
        <f>'[1]Vals and Pupils New Units'!S143</f>
        <v>0.04</v>
      </c>
      <c r="T151" s="9"/>
    </row>
    <row r="152" spans="1:20" ht="13.35" customHeight="1" x14ac:dyDescent="0.2">
      <c r="A152" s="61">
        <v>477</v>
      </c>
      <c r="B152" s="61">
        <v>445</v>
      </c>
      <c r="C152" s="61"/>
      <c r="D152" s="62" t="s">
        <v>195</v>
      </c>
      <c r="E152" s="70" t="str">
        <f>IF('[1]Min SAUs'!N146&gt;0,"1"," ")</f>
        <v xml:space="preserve"> </v>
      </c>
      <c r="F152" s="64">
        <f>'[1]SAU Totals New Units'!F149</f>
        <v>133765.03999999998</v>
      </c>
      <c r="G152" s="65">
        <f>'[1]SAU Totals New Units'!U149</f>
        <v>73810</v>
      </c>
      <c r="H152" s="66">
        <f>'[1]SAU Totals New Units'!V149</f>
        <v>7.26</v>
      </c>
      <c r="I152" s="3"/>
      <c r="J152" s="65">
        <f>'[1]SAU Totals New Units'!W149+'[1]Misc. Adjustments New Units'!K145</f>
        <v>59955.040000000008</v>
      </c>
      <c r="K152" s="5"/>
      <c r="L152" s="67">
        <v>61508.09</v>
      </c>
      <c r="M152" s="67">
        <f t="shared" si="5"/>
        <v>-1553.0499999999884</v>
      </c>
      <c r="N152" s="68">
        <f t="shared" si="4"/>
        <v>-2.52E-2</v>
      </c>
      <c r="O152" s="7"/>
      <c r="P152" s="67">
        <f>'[1]Debt Serv New Units'!AD144</f>
        <v>-654.91000000000008</v>
      </c>
      <c r="Q152" s="7"/>
      <c r="R152" s="69">
        <f>'[1]Vals and Pupils New Units'!R144</f>
        <v>0.04</v>
      </c>
      <c r="S152" s="69">
        <f>'[1]Vals and Pupils New Units'!S144</f>
        <v>-0.05</v>
      </c>
      <c r="T152" s="9"/>
    </row>
    <row r="153" spans="1:20" ht="13.35" customHeight="1" x14ac:dyDescent="0.2">
      <c r="A153" s="61">
        <v>480</v>
      </c>
      <c r="B153" s="61">
        <v>456</v>
      </c>
      <c r="C153" s="61">
        <v>892</v>
      </c>
      <c r="D153" s="62" t="s">
        <v>196</v>
      </c>
      <c r="E153" s="70" t="str">
        <f>IF('[1]Min SAUs'!N147&gt;0,"1"," ")</f>
        <v xml:space="preserve"> </v>
      </c>
      <c r="F153" s="64">
        <f>'[1]SAU Totals New Units'!F150</f>
        <v>19945931.545199998</v>
      </c>
      <c r="G153" s="65">
        <f>'[1]SAU Totals New Units'!U150</f>
        <v>5368649</v>
      </c>
      <c r="H153" s="66">
        <f>'[1]SAU Totals New Units'!V150</f>
        <v>7.26</v>
      </c>
      <c r="I153" s="3" t="s">
        <v>57</v>
      </c>
      <c r="J153" s="65">
        <f>'[1]SAU Totals New Units'!W150+'[1]Misc. Adjustments New Units'!K146</f>
        <v>16875050.620000001</v>
      </c>
      <c r="K153" s="5"/>
      <c r="L153" s="67">
        <v>16799925.939999998</v>
      </c>
      <c r="M153" s="67">
        <f t="shared" si="5"/>
        <v>75124.680000003427</v>
      </c>
      <c r="N153" s="68">
        <f t="shared" si="4"/>
        <v>4.4999999999999997E-3</v>
      </c>
      <c r="O153" s="7"/>
      <c r="P153" s="67">
        <f>'[1]Debt Serv New Units'!AD145</f>
        <v>0</v>
      </c>
      <c r="Q153" s="7"/>
      <c r="R153" s="69">
        <f>'[1]Vals and Pupils New Units'!R145</f>
        <v>0.02</v>
      </c>
      <c r="S153" s="69">
        <f>'[1]Vals and Pupils New Units'!S145</f>
        <v>-0.05</v>
      </c>
      <c r="T153" s="9" t="s">
        <v>197</v>
      </c>
    </row>
    <row r="154" spans="1:20" ht="13.35" customHeight="1" x14ac:dyDescent="0.2">
      <c r="A154" s="61">
        <v>491</v>
      </c>
      <c r="B154" s="61">
        <v>463</v>
      </c>
      <c r="C154" s="61">
        <v>896</v>
      </c>
      <c r="D154" s="62" t="s">
        <v>198</v>
      </c>
      <c r="E154" s="63" t="str">
        <f>IF('[1]Min SAUs'!N148&gt;0,"1"," ")</f>
        <v>1</v>
      </c>
      <c r="F154" s="64">
        <f>'[1]SAU Totals New Units'!F151</f>
        <v>122450.84</v>
      </c>
      <c r="G154" s="65">
        <f>'[1]SAU Totals New Units'!U151</f>
        <v>106236.87999999999</v>
      </c>
      <c r="H154" s="66">
        <f>'[1]SAU Totals New Units'!V151</f>
        <v>5.0430000000000001</v>
      </c>
      <c r="I154" s="3"/>
      <c r="J154" s="65">
        <f>'[1]SAU Totals New Units'!W151+'[1]Misc. Adjustments New Units'!K147</f>
        <v>16213.960000000006</v>
      </c>
      <c r="K154" s="5"/>
      <c r="L154" s="67">
        <v>15585.399999999994</v>
      </c>
      <c r="M154" s="67">
        <f t="shared" si="5"/>
        <v>628.56000000001222</v>
      </c>
      <c r="N154" s="68">
        <f t="shared" si="4"/>
        <v>4.0300000000000002E-2</v>
      </c>
      <c r="O154" s="7"/>
      <c r="P154" s="67">
        <f>'[1]Debt Serv New Units'!AD146</f>
        <v>676.3</v>
      </c>
      <c r="Q154" s="7"/>
      <c r="R154" s="69">
        <f>'[1]Vals and Pupils New Units'!R146</f>
        <v>0.01</v>
      </c>
      <c r="S154" s="69">
        <f>'[1]Vals and Pupils New Units'!S146</f>
        <v>0.4</v>
      </c>
      <c r="T154" s="9"/>
    </row>
    <row r="155" spans="1:20" ht="13.35" customHeight="1" x14ac:dyDescent="0.2">
      <c r="A155" s="71">
        <v>1736</v>
      </c>
      <c r="B155" s="71">
        <v>464</v>
      </c>
      <c r="C155" s="72"/>
      <c r="D155" s="73" t="s">
        <v>199</v>
      </c>
      <c r="E155" s="63" t="str">
        <f>IF('[1]Min SAUs'!N149&gt;0,"1"," ")</f>
        <v>1</v>
      </c>
      <c r="F155" s="64">
        <f>'[1]SAU Totals New Units'!F152</f>
        <v>2456921.13</v>
      </c>
      <c r="G155" s="65">
        <f>'[1]SAU Totals New Units'!U152</f>
        <v>2195939.52</v>
      </c>
      <c r="H155" s="66">
        <f>'[1]SAU Totals New Units'!V152</f>
        <v>5.8650000000000002</v>
      </c>
      <c r="I155" s="3"/>
      <c r="J155" s="65">
        <f>'[1]SAU Totals New Units'!W152+'[1]Misc. Adjustments New Units'!K148</f>
        <v>260981.60999999987</v>
      </c>
      <c r="K155" s="5"/>
      <c r="L155" s="67">
        <v>246948.62999999989</v>
      </c>
      <c r="M155" s="67">
        <f t="shared" si="5"/>
        <v>14032.979999999981</v>
      </c>
      <c r="N155" s="68">
        <f t="shared" si="4"/>
        <v>5.6800000000000003E-2</v>
      </c>
      <c r="O155" s="7"/>
      <c r="P155" s="67">
        <f>'[1]Debt Serv New Units'!AD147</f>
        <v>0</v>
      </c>
      <c r="Q155" s="7"/>
      <c r="R155" s="69">
        <f>'[1]Vals and Pupils New Units'!R147</f>
        <v>0.05</v>
      </c>
      <c r="S155" s="69">
        <f>'[1]Vals and Pupils New Units'!S147</f>
        <v>-0.01</v>
      </c>
      <c r="T155" s="9"/>
    </row>
    <row r="156" spans="1:20" ht="13.35" customHeight="1" x14ac:dyDescent="0.2">
      <c r="A156" s="61">
        <v>495</v>
      </c>
      <c r="B156" s="61">
        <v>465</v>
      </c>
      <c r="C156" s="61"/>
      <c r="D156" s="62" t="s">
        <v>200</v>
      </c>
      <c r="E156" s="70" t="str">
        <f>IF('[1]Min SAUs'!N150&gt;0,"1"," ")</f>
        <v xml:space="preserve"> </v>
      </c>
      <c r="F156" s="64">
        <f>'[1]SAU Totals New Units'!F153</f>
        <v>32171623.330300003</v>
      </c>
      <c r="G156" s="65">
        <f>'[1]SAU Totals New Units'!U153</f>
        <v>15562415</v>
      </c>
      <c r="H156" s="66">
        <f>'[1]SAU Totals New Units'!V153</f>
        <v>7.26</v>
      </c>
      <c r="I156" s="3" t="s">
        <v>57</v>
      </c>
      <c r="J156" s="65">
        <f>'[1]SAU Totals New Units'!W153+'[1]Misc. Adjustments New Units'!K149</f>
        <v>19139208.669999998</v>
      </c>
      <c r="K156" s="5"/>
      <c r="L156" s="67">
        <v>17516531.699999999</v>
      </c>
      <c r="M156" s="67">
        <f t="shared" si="5"/>
        <v>1622676.9699999988</v>
      </c>
      <c r="N156" s="68">
        <f t="shared" si="4"/>
        <v>9.2600000000000002E-2</v>
      </c>
      <c r="O156" s="7"/>
      <c r="P156" s="67">
        <f>'[1]Debt Serv New Units'!AD148</f>
        <v>-427082.70000000019</v>
      </c>
      <c r="Q156" s="7"/>
      <c r="R156" s="69">
        <f>'[1]Vals and Pupils New Units'!R148</f>
        <v>0.05</v>
      </c>
      <c r="S156" s="69">
        <f>'[1]Vals and Pupils New Units'!S148</f>
        <v>-0.02</v>
      </c>
      <c r="T156" s="9" t="s">
        <v>55</v>
      </c>
    </row>
    <row r="157" spans="1:20" ht="13.35" customHeight="1" x14ac:dyDescent="0.2">
      <c r="A157" s="61">
        <v>1354</v>
      </c>
      <c r="B157" s="61">
        <v>467</v>
      </c>
      <c r="C157" s="61"/>
      <c r="D157" s="62" t="s">
        <v>201</v>
      </c>
      <c r="E157" s="63" t="str">
        <f>IF('[1]Min SAUs'!N151&gt;0,"1"," ")</f>
        <v>1</v>
      </c>
      <c r="F157" s="64">
        <f>'[1]SAU Totals New Units'!F154</f>
        <v>41889.64</v>
      </c>
      <c r="G157" s="65">
        <f>'[1]SAU Totals New Units'!U154</f>
        <v>40970.01</v>
      </c>
      <c r="H157" s="66">
        <f>'[1]SAU Totals New Units'!V154</f>
        <v>2.0710000000000002</v>
      </c>
      <c r="I157" s="3"/>
      <c r="J157" s="65">
        <f>'[1]SAU Totals New Units'!W154+'[1]Misc. Adjustments New Units'!K150</f>
        <v>919.62999999999738</v>
      </c>
      <c r="K157" s="5"/>
      <c r="L157" s="67">
        <v>525.52999999999884</v>
      </c>
      <c r="M157" s="67">
        <f t="shared" si="5"/>
        <v>394.09999999999854</v>
      </c>
      <c r="N157" s="68">
        <f t="shared" si="4"/>
        <v>0.74990000000000001</v>
      </c>
      <c r="O157" s="7"/>
      <c r="P157" s="67">
        <f>'[1]Debt Serv New Units'!AD149</f>
        <v>0</v>
      </c>
      <c r="Q157" s="7"/>
      <c r="R157" s="69">
        <f>'[1]Vals and Pupils New Units'!R149</f>
        <v>0.03</v>
      </c>
      <c r="S157" s="69">
        <f>'[1]Vals and Pupils New Units'!S149</f>
        <v>0.67</v>
      </c>
      <c r="T157" s="9"/>
    </row>
    <row r="158" spans="1:20" ht="13.35" customHeight="1" x14ac:dyDescent="0.2">
      <c r="A158" s="61">
        <v>503</v>
      </c>
      <c r="B158" s="61">
        <v>469</v>
      </c>
      <c r="C158" s="61"/>
      <c r="D158" s="62" t="s">
        <v>202</v>
      </c>
      <c r="E158" s="63" t="str">
        <f>IF('[1]Min SAUs'!N152&gt;0,"1"," ")</f>
        <v>1</v>
      </c>
      <c r="F158" s="64">
        <f>'[1]SAU Totals New Units'!F155</f>
        <v>33334.85</v>
      </c>
      <c r="G158" s="65">
        <f>'[1]SAU Totals New Units'!U155</f>
        <v>31824.649999999998</v>
      </c>
      <c r="H158" s="66">
        <f>'[1]SAU Totals New Units'!V155</f>
        <v>1.7629999999999999</v>
      </c>
      <c r="I158" s="3"/>
      <c r="J158" s="65">
        <f>'[1]SAU Totals New Units'!W155+'[1]Misc. Adjustments New Units'!K151</f>
        <v>1510.2000000000007</v>
      </c>
      <c r="K158" s="5"/>
      <c r="L158" s="67">
        <v>1626.9799999999996</v>
      </c>
      <c r="M158" s="67">
        <f t="shared" si="5"/>
        <v>-116.77999999999884</v>
      </c>
      <c r="N158" s="68">
        <f t="shared" si="4"/>
        <v>-7.1800000000000003E-2</v>
      </c>
      <c r="O158" s="7"/>
      <c r="P158" s="67">
        <f>'[1]Debt Serv New Units'!AD150</f>
        <v>0</v>
      </c>
      <c r="Q158" s="7"/>
      <c r="R158" s="69">
        <f>'[1]Vals and Pupils New Units'!R150</f>
        <v>0.01</v>
      </c>
      <c r="S158" s="69">
        <f>'[1]Vals and Pupils New Units'!S150</f>
        <v>-0.11</v>
      </c>
      <c r="T158" s="9"/>
    </row>
    <row r="159" spans="1:20" ht="13.35" customHeight="1" x14ac:dyDescent="0.2">
      <c r="A159" s="61">
        <v>1413</v>
      </c>
      <c r="B159" s="61">
        <v>474</v>
      </c>
      <c r="C159" s="61">
        <v>896</v>
      </c>
      <c r="D159" s="62" t="s">
        <v>203</v>
      </c>
      <c r="E159" s="63" t="str">
        <f>IF('[1]Min SAUs'!N153&gt;0,"1"," ")</f>
        <v>1</v>
      </c>
      <c r="F159" s="64">
        <f>'[1]SAU Totals New Units'!F156</f>
        <v>421179.74739999999</v>
      </c>
      <c r="G159" s="65">
        <f>'[1]SAU Totals New Units'!U156</f>
        <v>400925.73</v>
      </c>
      <c r="H159" s="66">
        <f>'[1]SAU Totals New Units'!V156</f>
        <v>5.79</v>
      </c>
      <c r="I159" s="3"/>
      <c r="J159" s="65">
        <f>'[1]SAU Totals New Units'!W156+'[1]Misc. Adjustments New Units'!K152</f>
        <v>20254.020000000019</v>
      </c>
      <c r="K159" s="5"/>
      <c r="L159" s="67">
        <v>39032.820000000007</v>
      </c>
      <c r="M159" s="67">
        <f t="shared" si="5"/>
        <v>-18778.799999999988</v>
      </c>
      <c r="N159" s="68">
        <f t="shared" si="4"/>
        <v>-0.48110000000000003</v>
      </c>
      <c r="O159" s="7"/>
      <c r="P159" s="67">
        <f>'[1]Debt Serv New Units'!AD151</f>
        <v>891.53999999999905</v>
      </c>
      <c r="Q159" s="7"/>
      <c r="R159" s="69">
        <f>'[1]Vals and Pupils New Units'!R151</f>
        <v>0.01</v>
      </c>
      <c r="S159" s="69">
        <f>'[1]Vals and Pupils New Units'!S151</f>
        <v>-0.09</v>
      </c>
      <c r="T159" s="9"/>
    </row>
    <row r="160" spans="1:20" ht="13.35" customHeight="1" x14ac:dyDescent="0.2">
      <c r="A160" s="61">
        <v>508</v>
      </c>
      <c r="B160" s="61">
        <v>475</v>
      </c>
      <c r="C160" s="61">
        <v>896</v>
      </c>
      <c r="D160" s="62" t="s">
        <v>204</v>
      </c>
      <c r="E160" s="70" t="str">
        <f>IF('[1]Min SAUs'!N154&gt;0,"1"," ")</f>
        <v xml:space="preserve"> </v>
      </c>
      <c r="F160" s="64">
        <f>'[1]SAU Totals New Units'!F157</f>
        <v>350471.07000000007</v>
      </c>
      <c r="G160" s="65">
        <f>'[1]SAU Totals New Units'!U157</f>
        <v>101277</v>
      </c>
      <c r="H160" s="66">
        <f>'[1]SAU Totals New Units'!V157</f>
        <v>7.26</v>
      </c>
      <c r="I160" s="3"/>
      <c r="J160" s="65">
        <f>'[1]SAU Totals New Units'!W157+'[1]Misc. Adjustments New Units'!K153</f>
        <v>249194.07</v>
      </c>
      <c r="K160" s="5"/>
      <c r="L160" s="67">
        <v>284514.67</v>
      </c>
      <c r="M160" s="67">
        <f t="shared" si="5"/>
        <v>-35320.599999999977</v>
      </c>
      <c r="N160" s="68">
        <f t="shared" si="4"/>
        <v>-0.1241</v>
      </c>
      <c r="O160" s="7"/>
      <c r="P160" s="67">
        <f>'[1]Debt Serv New Units'!AD152</f>
        <v>-101.16999999999985</v>
      </c>
      <c r="Q160" s="7"/>
      <c r="R160" s="69">
        <f>'[1]Vals and Pupils New Units'!R152</f>
        <v>-0.01</v>
      </c>
      <c r="S160" s="69">
        <f>'[1]Vals and Pupils New Units'!S152</f>
        <v>-0.08</v>
      </c>
      <c r="T160" s="9"/>
    </row>
    <row r="161" spans="1:20" ht="13.35" customHeight="1" x14ac:dyDescent="0.2">
      <c r="A161" s="61">
        <v>509</v>
      </c>
      <c r="B161" s="61">
        <v>476</v>
      </c>
      <c r="C161" s="61"/>
      <c r="D161" s="62" t="s">
        <v>205</v>
      </c>
      <c r="E161" s="63" t="str">
        <f>IF('[1]Min SAUs'!N155&gt;0,"1"," ")</f>
        <v>1</v>
      </c>
      <c r="F161" s="64">
        <f>'[1]SAU Totals New Units'!F158</f>
        <v>239537.04</v>
      </c>
      <c r="G161" s="65">
        <f>'[1]SAU Totals New Units'!U158</f>
        <v>215776.93</v>
      </c>
      <c r="H161" s="66">
        <f>'[1]SAU Totals New Units'!V158</f>
        <v>4.0979999999999999</v>
      </c>
      <c r="I161" s="3"/>
      <c r="J161" s="65">
        <f>'[1]SAU Totals New Units'!W158+'[1]Misc. Adjustments New Units'!K154</f>
        <v>23760.110000000015</v>
      </c>
      <c r="K161" s="5"/>
      <c r="L161" s="67">
        <v>22690.049999999988</v>
      </c>
      <c r="M161" s="67">
        <f t="shared" si="5"/>
        <v>1070.0600000000268</v>
      </c>
      <c r="N161" s="68">
        <f t="shared" si="4"/>
        <v>4.7199999999999999E-2</v>
      </c>
      <c r="O161" s="7"/>
      <c r="P161" s="67">
        <f>'[1]Debt Serv New Units'!AD153</f>
        <v>-816.29000000000008</v>
      </c>
      <c r="Q161" s="7"/>
      <c r="R161" s="69">
        <f>'[1]Vals and Pupils New Units'!R153</f>
        <v>0.02</v>
      </c>
      <c r="S161" s="69">
        <f>'[1]Vals and Pupils New Units'!S153</f>
        <v>-0.05</v>
      </c>
      <c r="T161" s="9"/>
    </row>
    <row r="162" spans="1:20" ht="13.35" customHeight="1" x14ac:dyDescent="0.2">
      <c r="A162" s="61">
        <v>518</v>
      </c>
      <c r="B162" s="61">
        <v>481</v>
      </c>
      <c r="C162" s="61">
        <v>892</v>
      </c>
      <c r="D162" s="62" t="s">
        <v>206</v>
      </c>
      <c r="E162" s="70" t="str">
        <f>IF('[1]Min SAUs'!N156&gt;0,"1"," ")</f>
        <v xml:space="preserve"> </v>
      </c>
      <c r="F162" s="64">
        <f>'[1]SAU Totals New Units'!F159</f>
        <v>12783155.098199999</v>
      </c>
      <c r="G162" s="65">
        <f>'[1]SAU Totals New Units'!U159</f>
        <v>4499990</v>
      </c>
      <c r="H162" s="66">
        <f>'[1]SAU Totals New Units'!V159</f>
        <v>7.26</v>
      </c>
      <c r="I162" s="3"/>
      <c r="J162" s="65">
        <f>'[1]SAU Totals New Units'!W159+'[1]Misc. Adjustments New Units'!K155</f>
        <v>8283165.0999999996</v>
      </c>
      <c r="K162" s="5"/>
      <c r="L162" s="67">
        <v>7589172.9000000004</v>
      </c>
      <c r="M162" s="67">
        <f t="shared" si="5"/>
        <v>693992.19999999925</v>
      </c>
      <c r="N162" s="68">
        <f t="shared" si="4"/>
        <v>9.1399999999999995E-2</v>
      </c>
      <c r="O162" s="7"/>
      <c r="P162" s="67">
        <f>'[1]Debt Serv New Units'!AD154</f>
        <v>0</v>
      </c>
      <c r="Q162" s="7"/>
      <c r="R162" s="69">
        <f>'[1]Vals and Pupils New Units'!R154</f>
        <v>0.03</v>
      </c>
      <c r="S162" s="69">
        <f>'[1]Vals and Pupils New Units'!S154</f>
        <v>-0.04</v>
      </c>
      <c r="T162" s="9" t="s">
        <v>55</v>
      </c>
    </row>
    <row r="163" spans="1:20" ht="13.35" customHeight="1" x14ac:dyDescent="0.2">
      <c r="A163" s="71">
        <v>1737</v>
      </c>
      <c r="B163" s="71">
        <v>484</v>
      </c>
      <c r="C163" s="72"/>
      <c r="D163" s="73" t="s">
        <v>207</v>
      </c>
      <c r="E163" s="70" t="str">
        <f>IF('[1]Min SAUs'!N157&gt;0,"1"," ")</f>
        <v xml:space="preserve"> </v>
      </c>
      <c r="F163" s="64">
        <f>'[1]SAU Totals New Units'!F160</f>
        <v>294695.27</v>
      </c>
      <c r="G163" s="65">
        <f>'[1]SAU Totals New Units'!U160</f>
        <v>244299</v>
      </c>
      <c r="H163" s="66">
        <f>'[1]SAU Totals New Units'!V160</f>
        <v>7.26</v>
      </c>
      <c r="I163" s="3"/>
      <c r="J163" s="65">
        <f>'[1]SAU Totals New Units'!W160+'[1]Misc. Adjustments New Units'!K156</f>
        <v>50396.270000000019</v>
      </c>
      <c r="K163" s="5"/>
      <c r="L163" s="67">
        <v>31005.780000000028</v>
      </c>
      <c r="M163" s="67">
        <f t="shared" si="5"/>
        <v>19390.489999999991</v>
      </c>
      <c r="N163" s="68">
        <f t="shared" si="4"/>
        <v>0.62539999999999996</v>
      </c>
      <c r="O163" s="7"/>
      <c r="P163" s="67">
        <f>'[1]Debt Serv New Units'!AD155</f>
        <v>0</v>
      </c>
      <c r="Q163" s="7"/>
      <c r="R163" s="69">
        <f>'[1]Vals and Pupils New Units'!R155</f>
        <v>0.01</v>
      </c>
      <c r="S163" s="69">
        <f>'[1]Vals and Pupils New Units'!S155</f>
        <v>0.04</v>
      </c>
      <c r="T163" s="9"/>
    </row>
    <row r="164" spans="1:20" ht="13.35" customHeight="1" x14ac:dyDescent="0.2">
      <c r="A164" s="61">
        <v>524</v>
      </c>
      <c r="B164" s="61">
        <v>485</v>
      </c>
      <c r="C164" s="61"/>
      <c r="D164" s="62" t="s">
        <v>208</v>
      </c>
      <c r="E164" s="70" t="str">
        <f>IF('[1]Min SAUs'!N158&gt;0,"1"," ")</f>
        <v xml:space="preserve"> </v>
      </c>
      <c r="F164" s="64">
        <f>'[1]SAU Totals New Units'!F161</f>
        <v>9768106.0079999994</v>
      </c>
      <c r="G164" s="65">
        <f>'[1]SAU Totals New Units'!U161</f>
        <v>4626193</v>
      </c>
      <c r="H164" s="66">
        <f>'[1]SAU Totals New Units'!V161</f>
        <v>7.26</v>
      </c>
      <c r="I164" s="3"/>
      <c r="J164" s="65">
        <f>'[1]SAU Totals New Units'!W161+'[1]Misc. Adjustments New Units'!K157</f>
        <v>5141913.01</v>
      </c>
      <c r="K164" s="5"/>
      <c r="L164" s="67">
        <v>4990230.129999999</v>
      </c>
      <c r="M164" s="67">
        <f t="shared" si="5"/>
        <v>151682.88000000082</v>
      </c>
      <c r="N164" s="68">
        <f t="shared" si="4"/>
        <v>3.04E-2</v>
      </c>
      <c r="O164" s="7"/>
      <c r="P164" s="67">
        <f>'[1]Debt Serv New Units'!AD156</f>
        <v>-28611.839999999967</v>
      </c>
      <c r="Q164" s="7"/>
      <c r="R164" s="69">
        <f>'[1]Vals and Pupils New Units'!R156</f>
        <v>0.03</v>
      </c>
      <c r="S164" s="69">
        <f>'[1]Vals and Pupils New Units'!S156</f>
        <v>-0.05</v>
      </c>
      <c r="T164" s="9" t="s">
        <v>209</v>
      </c>
    </row>
    <row r="165" spans="1:20" ht="13.35" customHeight="1" x14ac:dyDescent="0.2">
      <c r="A165" s="71">
        <v>1671</v>
      </c>
      <c r="B165" s="28">
        <v>486</v>
      </c>
      <c r="C165" s="28"/>
      <c r="D165" s="29" t="s">
        <v>210</v>
      </c>
      <c r="E165" s="70" t="str">
        <f>IF('[1]Min SAUs'!N159&gt;0,"1"," ")</f>
        <v xml:space="preserve"> </v>
      </c>
      <c r="F165" s="64">
        <f>'[1]SAU Totals New Units'!F162</f>
        <v>5589782.3554000007</v>
      </c>
      <c r="G165" s="65">
        <f>'[1]SAU Totals New Units'!U162</f>
        <v>3361380</v>
      </c>
      <c r="H165" s="66">
        <f>'[1]SAU Totals New Units'!V162</f>
        <v>7.26</v>
      </c>
      <c r="I165" s="3"/>
      <c r="J165" s="65">
        <f>'[1]SAU Totals New Units'!W162+'[1]Misc. Adjustments New Units'!K158</f>
        <v>2228402.3600000003</v>
      </c>
      <c r="K165" s="5"/>
      <c r="L165" s="67">
        <v>2443819.0300000003</v>
      </c>
      <c r="M165" s="67">
        <f t="shared" si="5"/>
        <v>-215416.66999999993</v>
      </c>
      <c r="N165" s="68">
        <f t="shared" si="4"/>
        <v>-8.8099999999999998E-2</v>
      </c>
      <c r="O165" s="7"/>
      <c r="P165" s="67">
        <f>'[1]Debt Serv New Units'!AD157</f>
        <v>0</v>
      </c>
      <c r="Q165" s="7"/>
      <c r="R165" s="69">
        <f>'[1]Vals and Pupils New Units'!R157</f>
        <v>0.02</v>
      </c>
      <c r="S165" s="69">
        <f>'[1]Vals and Pupils New Units'!S157</f>
        <v>-0.06</v>
      </c>
      <c r="T165" s="9" t="s">
        <v>211</v>
      </c>
    </row>
    <row r="166" spans="1:20" ht="13.35" customHeight="1" x14ac:dyDescent="0.2">
      <c r="A166" s="61">
        <v>532</v>
      </c>
      <c r="B166" s="61">
        <v>487</v>
      </c>
      <c r="C166" s="61"/>
      <c r="D166" s="62" t="s">
        <v>212</v>
      </c>
      <c r="E166" s="70" t="str">
        <f>IF('[1]Min SAUs'!N160&gt;0,"1"," ")</f>
        <v xml:space="preserve"> </v>
      </c>
      <c r="F166" s="64">
        <f>'[1]SAU Totals New Units'!F163</f>
        <v>1734664.7953999997</v>
      </c>
      <c r="G166" s="65">
        <f>'[1]SAU Totals New Units'!U163</f>
        <v>437173</v>
      </c>
      <c r="H166" s="66">
        <f>'[1]SAU Totals New Units'!V163</f>
        <v>7.26</v>
      </c>
      <c r="I166" s="3"/>
      <c r="J166" s="65">
        <f>'[1]SAU Totals New Units'!W163+'[1]Misc. Adjustments New Units'!K159</f>
        <v>1297491.8</v>
      </c>
      <c r="K166" s="5"/>
      <c r="L166" s="67">
        <v>1228245.5</v>
      </c>
      <c r="M166" s="67">
        <f t="shared" si="5"/>
        <v>69246.300000000047</v>
      </c>
      <c r="N166" s="68">
        <f t="shared" si="4"/>
        <v>5.6399999999999999E-2</v>
      </c>
      <c r="O166" s="7"/>
      <c r="P166" s="67">
        <f>'[1]Debt Serv New Units'!AD158</f>
        <v>0</v>
      </c>
      <c r="Q166" s="7"/>
      <c r="R166" s="69">
        <f>'[1]Vals and Pupils New Units'!R158</f>
        <v>0.02</v>
      </c>
      <c r="S166" s="69">
        <f>'[1]Vals and Pupils New Units'!S158</f>
        <v>0</v>
      </c>
      <c r="T166" s="9"/>
    </row>
    <row r="167" spans="1:20" ht="13.35" customHeight="1" x14ac:dyDescent="0.2">
      <c r="A167" s="61">
        <v>534</v>
      </c>
      <c r="B167" s="61">
        <v>489</v>
      </c>
      <c r="C167" s="61"/>
      <c r="D167" s="62" t="s">
        <v>213</v>
      </c>
      <c r="E167" s="63" t="str">
        <f>IF('[1]Min SAUs'!N161&gt;0,"1"," ")</f>
        <v>1</v>
      </c>
      <c r="F167" s="64">
        <f>'[1]SAU Totals New Units'!F164</f>
        <v>242082.03999999998</v>
      </c>
      <c r="G167" s="65">
        <f>'[1]SAU Totals New Units'!U164</f>
        <v>216152.99</v>
      </c>
      <c r="H167" s="66">
        <f>'[1]SAU Totals New Units'!V164</f>
        <v>6.6470000000000002</v>
      </c>
      <c r="I167" s="3"/>
      <c r="J167" s="65">
        <f>'[1]SAU Totals New Units'!W164+'[1]Misc. Adjustments New Units'!K160</f>
        <v>25929.050000000017</v>
      </c>
      <c r="K167" s="5"/>
      <c r="L167" s="67">
        <v>30152.659999999974</v>
      </c>
      <c r="M167" s="67">
        <f t="shared" si="5"/>
        <v>-4223.6099999999569</v>
      </c>
      <c r="N167" s="68">
        <f t="shared" si="4"/>
        <v>-0.1401</v>
      </c>
      <c r="O167" s="7"/>
      <c r="P167" s="67">
        <f>'[1]Debt Serv New Units'!AD159</f>
        <v>0</v>
      </c>
      <c r="Q167" s="7"/>
      <c r="R167" s="69">
        <f>'[1]Vals and Pupils New Units'!R159</f>
        <v>0.17</v>
      </c>
      <c r="S167" s="69">
        <f>'[1]Vals and Pupils New Units'!S159</f>
        <v>-0.04</v>
      </c>
      <c r="T167" s="9"/>
    </row>
    <row r="168" spans="1:20" ht="13.35" customHeight="1" x14ac:dyDescent="0.2">
      <c r="A168" s="61">
        <v>537</v>
      </c>
      <c r="B168" s="61">
        <v>491</v>
      </c>
      <c r="C168" s="61"/>
      <c r="D168" s="62" t="s">
        <v>214</v>
      </c>
      <c r="E168" s="70" t="str">
        <f>IF('[1]Min SAUs'!N162&gt;0,"1"," ")</f>
        <v xml:space="preserve"> </v>
      </c>
      <c r="F168" s="64">
        <f>'[1]SAU Totals New Units'!F165</f>
        <v>19491095.934700001</v>
      </c>
      <c r="G168" s="65">
        <f>'[1]SAU Totals New Units'!U165</f>
        <v>12609047</v>
      </c>
      <c r="H168" s="66">
        <f>'[1]SAU Totals New Units'!V165</f>
        <v>7.26</v>
      </c>
      <c r="I168" s="3"/>
      <c r="J168" s="65">
        <f>'[1]SAU Totals New Units'!W165+'[1]Misc. Adjustments New Units'!K161</f>
        <v>6882048.9299999997</v>
      </c>
      <c r="K168" s="5"/>
      <c r="L168" s="67">
        <v>5126119.2600000016</v>
      </c>
      <c r="M168" s="67">
        <f t="shared" si="5"/>
        <v>1755929.6699999981</v>
      </c>
      <c r="N168" s="68">
        <f t="shared" si="4"/>
        <v>0.34250000000000003</v>
      </c>
      <c r="O168" s="7"/>
      <c r="P168" s="67">
        <f>'[1]Debt Serv New Units'!AD160</f>
        <v>0</v>
      </c>
      <c r="Q168" s="7"/>
      <c r="R168" s="69">
        <f>'[1]Vals and Pupils New Units'!R160</f>
        <v>0.06</v>
      </c>
      <c r="S168" s="69">
        <f>'[1]Vals and Pupils New Units'!S160</f>
        <v>0.01</v>
      </c>
      <c r="T168" s="9" t="s">
        <v>55</v>
      </c>
    </row>
    <row r="169" spans="1:20" ht="13.35" customHeight="1" x14ac:dyDescent="0.2">
      <c r="A169" s="61">
        <v>542</v>
      </c>
      <c r="B169" s="61">
        <v>492</v>
      </c>
      <c r="C169" s="61"/>
      <c r="D169" s="62" t="s">
        <v>215</v>
      </c>
      <c r="E169" s="63" t="str">
        <f>IF('[1]Min SAUs'!N163&gt;0,"1"," ")</f>
        <v>1</v>
      </c>
      <c r="F169" s="64">
        <f>'[1]SAU Totals New Units'!F166</f>
        <v>21232578.614300001</v>
      </c>
      <c r="G169" s="65">
        <f>'[1]SAU Totals New Units'!U166</f>
        <v>18411985.550000001</v>
      </c>
      <c r="H169" s="66">
        <f>'[1]SAU Totals New Units'!V166</f>
        <v>4.0940000000000003</v>
      </c>
      <c r="I169" s="3"/>
      <c r="J169" s="65">
        <f>'[1]SAU Totals New Units'!W166+'[1]Misc. Adjustments New Units'!K162</f>
        <v>2820593.0599999987</v>
      </c>
      <c r="K169" s="5"/>
      <c r="L169" s="67">
        <v>2587185.4499999993</v>
      </c>
      <c r="M169" s="67">
        <f t="shared" si="5"/>
        <v>233407.6099999994</v>
      </c>
      <c r="N169" s="68">
        <f t="shared" si="4"/>
        <v>9.0200000000000002E-2</v>
      </c>
      <c r="O169" s="7"/>
      <c r="P169" s="67">
        <f>'[1]Debt Serv New Units'!AD161</f>
        <v>0</v>
      </c>
      <c r="Q169" s="7"/>
      <c r="R169" s="69">
        <f>'[1]Vals and Pupils New Units'!R161</f>
        <v>0.06</v>
      </c>
      <c r="S169" s="69">
        <f>'[1]Vals and Pupils New Units'!S161</f>
        <v>-0.02</v>
      </c>
      <c r="T169" s="9" t="s">
        <v>55</v>
      </c>
    </row>
    <row r="170" spans="1:20" ht="13.35" customHeight="1" x14ac:dyDescent="0.2">
      <c r="A170" s="61">
        <v>547</v>
      </c>
      <c r="B170" s="61">
        <v>493</v>
      </c>
      <c r="C170" s="61">
        <v>877</v>
      </c>
      <c r="D170" s="62" t="s">
        <v>216</v>
      </c>
      <c r="E170" s="70" t="str">
        <f>IF('[1]Min SAUs'!N164&gt;0,"1"," ")</f>
        <v xml:space="preserve"> </v>
      </c>
      <c r="F170" s="64">
        <f>'[1]SAU Totals New Units'!F167</f>
        <v>278914.86</v>
      </c>
      <c r="G170" s="65">
        <f>'[1]SAU Totals New Units'!U167</f>
        <v>93291</v>
      </c>
      <c r="H170" s="66">
        <f>'[1]SAU Totals New Units'!V167</f>
        <v>7.26</v>
      </c>
      <c r="I170" s="3"/>
      <c r="J170" s="65">
        <f>'[1]SAU Totals New Units'!W167+'[1]Misc. Adjustments New Units'!K163</f>
        <v>185623.86</v>
      </c>
      <c r="K170" s="5"/>
      <c r="L170" s="67">
        <v>223900.09000000003</v>
      </c>
      <c r="M170" s="67">
        <f t="shared" si="5"/>
        <v>-38276.23000000004</v>
      </c>
      <c r="N170" s="68">
        <f t="shared" si="4"/>
        <v>-0.17100000000000001</v>
      </c>
      <c r="O170" s="7"/>
      <c r="P170" s="67">
        <f>'[1]Debt Serv New Units'!AD162</f>
        <v>0</v>
      </c>
      <c r="Q170" s="7"/>
      <c r="R170" s="69">
        <f>'[1]Vals and Pupils New Units'!R162</f>
        <v>0.01</v>
      </c>
      <c r="S170" s="69">
        <f>'[1]Vals and Pupils New Units'!S162</f>
        <v>-0.15</v>
      </c>
      <c r="T170" s="9"/>
    </row>
    <row r="171" spans="1:20" ht="13.35" customHeight="1" x14ac:dyDescent="0.2">
      <c r="A171" s="61">
        <v>548</v>
      </c>
      <c r="B171" s="61">
        <v>495</v>
      </c>
      <c r="C171" s="61"/>
      <c r="D171" s="62" t="s">
        <v>217</v>
      </c>
      <c r="E171" s="70" t="str">
        <f>IF('[1]Min SAUs'!N165&gt;0,"1"," ")</f>
        <v xml:space="preserve"> </v>
      </c>
      <c r="F171" s="64">
        <f>'[1]SAU Totals New Units'!F168</f>
        <v>455323.68</v>
      </c>
      <c r="G171" s="65">
        <f>'[1]SAU Totals New Units'!U168</f>
        <v>140360</v>
      </c>
      <c r="H171" s="66">
        <f>'[1]SAU Totals New Units'!V168</f>
        <v>7.26</v>
      </c>
      <c r="I171" s="3"/>
      <c r="J171" s="65">
        <f>'[1]SAU Totals New Units'!W168+'[1]Misc. Adjustments New Units'!K164</f>
        <v>314963.68</v>
      </c>
      <c r="K171" s="5"/>
      <c r="L171" s="67">
        <v>218708.40999999997</v>
      </c>
      <c r="M171" s="67">
        <f t="shared" si="5"/>
        <v>96255.270000000019</v>
      </c>
      <c r="N171" s="68">
        <f t="shared" si="4"/>
        <v>0.44009999999999999</v>
      </c>
      <c r="O171" s="7"/>
      <c r="P171" s="67">
        <f>'[1]Debt Serv New Units'!AD163</f>
        <v>0</v>
      </c>
      <c r="Q171" s="7"/>
      <c r="R171" s="69">
        <f>'[1]Vals and Pupils New Units'!R163</f>
        <v>0.01</v>
      </c>
      <c r="S171" s="69">
        <f>'[1]Vals and Pupils New Units'!S163</f>
        <v>0.21</v>
      </c>
      <c r="T171" s="9"/>
    </row>
    <row r="172" spans="1:20" ht="13.35" customHeight="1" x14ac:dyDescent="0.2">
      <c r="A172" s="61">
        <v>549</v>
      </c>
      <c r="B172" s="61">
        <v>496</v>
      </c>
      <c r="C172" s="61"/>
      <c r="D172" s="62" t="s">
        <v>218</v>
      </c>
      <c r="E172" s="63" t="str">
        <f>IF('[1]Min SAUs'!N166&gt;0,"1"," ")</f>
        <v>1</v>
      </c>
      <c r="F172" s="64">
        <f>'[1]SAU Totals New Units'!F169</f>
        <v>502756.86</v>
      </c>
      <c r="G172" s="65">
        <f>'[1]SAU Totals New Units'!U169</f>
        <v>483211.78</v>
      </c>
      <c r="H172" s="66">
        <f>'[1]SAU Totals New Units'!V169</f>
        <v>0.77100000000000002</v>
      </c>
      <c r="I172" s="3"/>
      <c r="J172" s="65">
        <f>'[1]SAU Totals New Units'!W169+'[1]Misc. Adjustments New Units'!K165</f>
        <v>19545.079999999958</v>
      </c>
      <c r="K172" s="5"/>
      <c r="L172" s="67">
        <v>20308.799999999988</v>
      </c>
      <c r="M172" s="67">
        <f t="shared" si="5"/>
        <v>-763.72000000003027</v>
      </c>
      <c r="N172" s="68">
        <f t="shared" si="4"/>
        <v>-3.7600000000000001E-2</v>
      </c>
      <c r="O172" s="7"/>
      <c r="P172" s="67">
        <f>'[1]Debt Serv New Units'!AD164</f>
        <v>-10673.5</v>
      </c>
      <c r="Q172" s="7"/>
      <c r="R172" s="69">
        <f>'[1]Vals and Pupils New Units'!R164</f>
        <v>0.04</v>
      </c>
      <c r="S172" s="69">
        <f>'[1]Vals and Pupils New Units'!S164</f>
        <v>0.18</v>
      </c>
      <c r="T172" s="9"/>
    </row>
    <row r="173" spans="1:20" ht="13.35" customHeight="1" x14ac:dyDescent="0.2">
      <c r="A173" s="61">
        <v>550</v>
      </c>
      <c r="B173" s="61">
        <v>497</v>
      </c>
      <c r="C173" s="61"/>
      <c r="D173" s="62" t="s">
        <v>219</v>
      </c>
      <c r="E173" s="63" t="str">
        <f>IF('[1]Min SAUs'!N167&gt;0,"1"," ")</f>
        <v>1</v>
      </c>
      <c r="F173" s="64">
        <f>'[1]SAU Totals New Units'!F170</f>
        <v>53984.06</v>
      </c>
      <c r="G173" s="65">
        <f>'[1]SAU Totals New Units'!U170</f>
        <v>45563.479999999996</v>
      </c>
      <c r="H173" s="66">
        <f>'[1]SAU Totals New Units'!V170</f>
        <v>0.68</v>
      </c>
      <c r="I173" s="3"/>
      <c r="J173" s="65">
        <f>'[1]SAU Totals New Units'!W170+'[1]Misc. Adjustments New Units'!K166</f>
        <v>8420.5800000000017</v>
      </c>
      <c r="K173" s="5"/>
      <c r="L173" s="67">
        <v>9160.25</v>
      </c>
      <c r="M173" s="67">
        <f t="shared" si="5"/>
        <v>-739.66999999999825</v>
      </c>
      <c r="N173" s="68">
        <f t="shared" si="4"/>
        <v>-8.0699999999999994E-2</v>
      </c>
      <c r="O173" s="7"/>
      <c r="P173" s="67">
        <f>'[1]Debt Serv New Units'!AD165</f>
        <v>0</v>
      </c>
      <c r="Q173" s="7"/>
      <c r="R173" s="69">
        <f>'[1]Vals and Pupils New Units'!R165</f>
        <v>0.01</v>
      </c>
      <c r="S173" s="69">
        <f>'[1]Vals and Pupils New Units'!S165</f>
        <v>0.4</v>
      </c>
      <c r="T173" s="9"/>
    </row>
    <row r="174" spans="1:20" ht="13.35" customHeight="1" x14ac:dyDescent="0.2">
      <c r="A174" s="61">
        <v>1433</v>
      </c>
      <c r="B174" s="61">
        <v>499</v>
      </c>
      <c r="C174" s="61"/>
      <c r="D174" s="62" t="s">
        <v>220</v>
      </c>
      <c r="E174" s="63" t="str">
        <f>IF('[1]Min SAUs'!N168&gt;0,"1"," ")</f>
        <v>1</v>
      </c>
      <c r="F174" s="64">
        <f>'[1]SAU Totals New Units'!F171</f>
        <v>639996.58000000007</v>
      </c>
      <c r="G174" s="65">
        <f>'[1]SAU Totals New Units'!U171</f>
        <v>569298.55999999994</v>
      </c>
      <c r="H174" s="66">
        <f>'[1]SAU Totals New Units'!V171</f>
        <v>2.6379999999999999</v>
      </c>
      <c r="I174" s="3"/>
      <c r="J174" s="65">
        <f>'[1]SAU Totals New Units'!W171+'[1]Misc. Adjustments New Units'!K167</f>
        <v>70698.020000000019</v>
      </c>
      <c r="K174" s="5"/>
      <c r="L174" s="67">
        <v>60210.390000000014</v>
      </c>
      <c r="M174" s="67">
        <f t="shared" si="5"/>
        <v>10487.630000000005</v>
      </c>
      <c r="N174" s="68">
        <f t="shared" si="4"/>
        <v>0.17419999999999999</v>
      </c>
      <c r="O174" s="7"/>
      <c r="P174" s="67">
        <f>'[1]Debt Serv New Units'!AD166</f>
        <v>-323.36999999999534</v>
      </c>
      <c r="Q174" s="7"/>
      <c r="R174" s="69">
        <f>'[1]Vals and Pupils New Units'!R166</f>
        <v>0.1</v>
      </c>
      <c r="S174" s="69">
        <f>'[1]Vals and Pupils New Units'!S166</f>
        <v>-0.12</v>
      </c>
      <c r="T174" s="9"/>
    </row>
    <row r="175" spans="1:20" ht="13.35" customHeight="1" x14ac:dyDescent="0.2">
      <c r="A175" s="74"/>
      <c r="B175" s="75" t="s">
        <v>221</v>
      </c>
      <c r="C175" s="75"/>
      <c r="D175" s="76"/>
      <c r="E175" s="76"/>
      <c r="F175" s="77"/>
      <c r="G175" s="77"/>
      <c r="H175" s="78"/>
      <c r="I175" s="79"/>
      <c r="J175" s="77"/>
      <c r="K175" s="80"/>
      <c r="L175" s="81"/>
      <c r="M175" s="81"/>
      <c r="N175" s="81"/>
      <c r="O175" s="82"/>
      <c r="P175" s="82"/>
      <c r="Q175" s="82"/>
      <c r="R175" s="83"/>
      <c r="S175" s="83"/>
      <c r="T175" s="84"/>
    </row>
    <row r="176" spans="1:20" ht="13.35" customHeight="1" x14ac:dyDescent="0.2">
      <c r="A176" s="61">
        <v>551</v>
      </c>
      <c r="B176" s="61">
        <v>501</v>
      </c>
      <c r="C176" s="61"/>
      <c r="D176" s="62" t="s">
        <v>222</v>
      </c>
      <c r="E176" s="70" t="str">
        <f>IF('[1]Min SAUs'!N170&gt;0,"1"," ")</f>
        <v xml:space="preserve"> </v>
      </c>
      <c r="F176" s="65">
        <f>'[1]SAU Totals New Units'!F172</f>
        <v>19488938.000899997</v>
      </c>
      <c r="G176" s="65">
        <f>'[1]SAU Totals New Units'!U172</f>
        <v>5660864</v>
      </c>
      <c r="H176" s="66">
        <f>'[1]SAU Totals New Units'!V172</f>
        <v>7.26</v>
      </c>
      <c r="I176" s="3" t="s">
        <v>57</v>
      </c>
      <c r="J176" s="65">
        <f>'[1]SAU Totals New Units'!W172+'[1]Misc. Adjustments New Units'!K168</f>
        <v>15311464.460000001</v>
      </c>
      <c r="K176" s="5"/>
      <c r="L176" s="67">
        <v>14611922.760000002</v>
      </c>
      <c r="M176" s="67">
        <f>J176-L176</f>
        <v>699541.69999999925</v>
      </c>
      <c r="N176" s="68">
        <f t="shared" si="4"/>
        <v>4.7899999999999998E-2</v>
      </c>
      <c r="O176" s="7"/>
      <c r="P176" s="67">
        <f>'[1]Debt Serv New Units'!AD167</f>
        <v>0</v>
      </c>
      <c r="Q176" s="7"/>
      <c r="R176" s="69">
        <f>'[1]Vals and Pupils New Units'!R167</f>
        <v>0.01</v>
      </c>
      <c r="S176" s="69">
        <f>'[1]Vals and Pupils New Units'!S167</f>
        <v>-0.02</v>
      </c>
      <c r="T176" s="9"/>
    </row>
    <row r="177" spans="1:20" x14ac:dyDescent="0.2">
      <c r="A177" s="61">
        <v>561</v>
      </c>
      <c r="B177" s="61">
        <v>503</v>
      </c>
      <c r="C177" s="61"/>
      <c r="D177" s="62" t="s">
        <v>223</v>
      </c>
      <c r="E177" s="70" t="str">
        <f>IF('[1]Min SAUs'!N171&gt;0,"1"," ")</f>
        <v xml:space="preserve"> </v>
      </c>
      <c r="F177" s="65">
        <f>'[1]SAU Totals New Units'!F173</f>
        <v>16246571.9109</v>
      </c>
      <c r="G177" s="65">
        <f>'[1]SAU Totals New Units'!U173</f>
        <v>6156843</v>
      </c>
      <c r="H177" s="66">
        <f>'[1]SAU Totals New Units'!V173</f>
        <v>7.26</v>
      </c>
      <c r="I177" s="3"/>
      <c r="J177" s="65">
        <f>'[1]SAU Totals New Units'!W173+'[1]Misc. Adjustments New Units'!K169</f>
        <v>10089728.91</v>
      </c>
      <c r="K177" s="5"/>
      <c r="L177" s="67">
        <v>10154322.09</v>
      </c>
      <c r="M177" s="67">
        <f t="shared" ref="M177:M227" si="6">J177-L177</f>
        <v>-64593.179999999702</v>
      </c>
      <c r="N177" s="68">
        <f t="shared" si="4"/>
        <v>-6.4000000000000003E-3</v>
      </c>
      <c r="O177" s="7"/>
      <c r="P177" s="67">
        <f>'[1]Debt Serv New Units'!AD168</f>
        <v>57163.839999999851</v>
      </c>
      <c r="Q177" s="7"/>
      <c r="R177" s="69">
        <f>'[1]Vals and Pupils New Units'!R168</f>
        <v>0.04</v>
      </c>
      <c r="S177" s="69">
        <f>'[1]Vals and Pupils New Units'!S168</f>
        <v>-7.0000000000000007E-2</v>
      </c>
      <c r="T177" s="9" t="s">
        <v>224</v>
      </c>
    </row>
    <row r="178" spans="1:20" ht="13.35" customHeight="1" x14ac:dyDescent="0.2">
      <c r="A178" s="61">
        <v>570</v>
      </c>
      <c r="B178" s="61">
        <v>504</v>
      </c>
      <c r="C178" s="61"/>
      <c r="D178" s="62" t="s">
        <v>225</v>
      </c>
      <c r="E178" s="70" t="str">
        <f>IF('[1]Min SAUs'!N172&gt;0,"1"," ")</f>
        <v xml:space="preserve"> </v>
      </c>
      <c r="F178" s="65">
        <f>'[1]SAU Totals New Units'!F174</f>
        <v>5675480.6200000001</v>
      </c>
      <c r="G178" s="65">
        <f>'[1]SAU Totals New Units'!U174</f>
        <v>2819421</v>
      </c>
      <c r="H178" s="66">
        <f>'[1]SAU Totals New Units'!V174</f>
        <v>7.26</v>
      </c>
      <c r="I178" s="3"/>
      <c r="J178" s="65">
        <f>'[1]SAU Totals New Units'!W174+'[1]Misc. Adjustments New Units'!K170</f>
        <v>2856059.62</v>
      </c>
      <c r="K178" s="5"/>
      <c r="L178" s="67">
        <v>2621418.4499999997</v>
      </c>
      <c r="M178" s="67">
        <f t="shared" si="6"/>
        <v>234641.17000000039</v>
      </c>
      <c r="N178" s="68">
        <f t="shared" si="4"/>
        <v>8.9499999999999996E-2</v>
      </c>
      <c r="O178" s="7"/>
      <c r="P178" s="67">
        <f>'[1]Debt Serv New Units'!AD169</f>
        <v>0</v>
      </c>
      <c r="Q178" s="7"/>
      <c r="R178" s="69">
        <f>'[1]Vals and Pupils New Units'!R169</f>
        <v>0.01</v>
      </c>
      <c r="S178" s="69">
        <f>'[1]Vals and Pupils New Units'!S169</f>
        <v>-0.03</v>
      </c>
      <c r="T178" s="9"/>
    </row>
    <row r="179" spans="1:20" ht="13.35" customHeight="1" x14ac:dyDescent="0.2">
      <c r="A179" s="61">
        <v>587</v>
      </c>
      <c r="B179" s="61">
        <v>506</v>
      </c>
      <c r="C179" s="61"/>
      <c r="D179" s="62" t="s">
        <v>226</v>
      </c>
      <c r="E179" s="63" t="str">
        <f>IF('[1]Min SAUs'!N173&gt;0,"1"," ")</f>
        <v>1</v>
      </c>
      <c r="F179" s="65">
        <f>'[1]SAU Totals New Units'!F175</f>
        <v>43672905.189900003</v>
      </c>
      <c r="G179" s="65">
        <f>'[1]SAU Totals New Units'!U175</f>
        <v>20321708</v>
      </c>
      <c r="H179" s="66">
        <f>'[1]SAU Totals New Units'!V175</f>
        <v>6.8639999999999999</v>
      </c>
      <c r="I179" s="3"/>
      <c r="J179" s="65">
        <f>'[1]SAU Totals New Units'!W175+'[1]Misc. Adjustments New Units'!K171</f>
        <v>23351197.189999998</v>
      </c>
      <c r="K179" s="5"/>
      <c r="L179" s="67">
        <v>21683251.870000001</v>
      </c>
      <c r="M179" s="67">
        <f t="shared" si="6"/>
        <v>1667945.3199999966</v>
      </c>
      <c r="N179" s="68">
        <f t="shared" si="4"/>
        <v>7.6899999999999996E-2</v>
      </c>
      <c r="O179" s="7"/>
      <c r="P179" s="67">
        <f>'[1]Debt Serv New Units'!AD170</f>
        <v>-71865.469999999972</v>
      </c>
      <c r="Q179" s="7"/>
      <c r="R179" s="69">
        <f>'[1]Vals and Pupils New Units'!R170</f>
        <v>0.06</v>
      </c>
      <c r="S179" s="69">
        <f>'[1]Vals and Pupils New Units'!S170</f>
        <v>-0.02</v>
      </c>
      <c r="T179" s="9" t="s">
        <v>227</v>
      </c>
    </row>
    <row r="180" spans="1:20" ht="13.35" customHeight="1" x14ac:dyDescent="0.2">
      <c r="A180" s="61">
        <v>601</v>
      </c>
      <c r="B180" s="61">
        <v>507</v>
      </c>
      <c r="C180" s="61"/>
      <c r="D180" s="62" t="s">
        <v>228</v>
      </c>
      <c r="E180" s="63" t="str">
        <f>IF('[1]Min SAUs'!N174&gt;0,"1"," ")</f>
        <v>1</v>
      </c>
      <c r="F180" s="65">
        <f>'[1]SAU Totals New Units'!F176</f>
        <v>684109.82</v>
      </c>
      <c r="G180" s="65">
        <f>'[1]SAU Totals New Units'!U176</f>
        <v>624853.66999999993</v>
      </c>
      <c r="H180" s="66">
        <f>'[1]SAU Totals New Units'!V176</f>
        <v>1.915</v>
      </c>
      <c r="I180" s="3"/>
      <c r="J180" s="65">
        <f>'[1]SAU Totals New Units'!W176+'[1]Misc. Adjustments New Units'!K172</f>
        <v>59256.150000000023</v>
      </c>
      <c r="K180" s="5"/>
      <c r="L180" s="67">
        <v>96133.119999999995</v>
      </c>
      <c r="M180" s="67">
        <f t="shared" si="6"/>
        <v>-36876.969999999972</v>
      </c>
      <c r="N180" s="68">
        <f t="shared" si="4"/>
        <v>-0.3836</v>
      </c>
      <c r="O180" s="7"/>
      <c r="P180" s="67">
        <f>'[1]Debt Serv New Units'!AD171</f>
        <v>0</v>
      </c>
      <c r="Q180" s="7"/>
      <c r="R180" s="69">
        <f>'[1]Vals and Pupils New Units'!R171</f>
        <v>0.01</v>
      </c>
      <c r="S180" s="69">
        <f>'[1]Vals and Pupils New Units'!S171</f>
        <v>-7.0000000000000007E-2</v>
      </c>
      <c r="T180" s="9"/>
    </row>
    <row r="181" spans="1:20" ht="13.35" customHeight="1" x14ac:dyDescent="0.2">
      <c r="A181" s="61">
        <v>603</v>
      </c>
      <c r="B181" s="61">
        <v>508</v>
      </c>
      <c r="C181" s="61"/>
      <c r="D181" s="62" t="s">
        <v>229</v>
      </c>
      <c r="E181" s="70" t="str">
        <f>IF('[1]Min SAUs'!N175&gt;0,"1"," ")</f>
        <v xml:space="preserve"> </v>
      </c>
      <c r="F181" s="65">
        <f>'[1]SAU Totals New Units'!F177</f>
        <v>2781545.3459999999</v>
      </c>
      <c r="G181" s="65">
        <f>'[1]SAU Totals New Units'!U177</f>
        <v>2038179.9</v>
      </c>
      <c r="H181" s="66">
        <f>'[1]SAU Totals New Units'!V177</f>
        <v>4.1550000000000002</v>
      </c>
      <c r="I181" s="3"/>
      <c r="J181" s="65">
        <f>'[1]SAU Totals New Units'!W177+'[1]Misc. Adjustments New Units'!K173</f>
        <v>743365.45000000019</v>
      </c>
      <c r="K181" s="5"/>
      <c r="L181" s="67">
        <v>734465.73</v>
      </c>
      <c r="M181" s="67">
        <f t="shared" si="6"/>
        <v>8899.7200000002049</v>
      </c>
      <c r="N181" s="68">
        <f t="shared" si="4"/>
        <v>1.21E-2</v>
      </c>
      <c r="O181" s="7"/>
      <c r="P181" s="67">
        <f>'[1]Debt Serv New Units'!AD172</f>
        <v>0</v>
      </c>
      <c r="Q181" s="7"/>
      <c r="R181" s="69">
        <f>'[1]Vals and Pupils New Units'!R172</f>
        <v>0.02</v>
      </c>
      <c r="S181" s="69">
        <f>'[1]Vals and Pupils New Units'!S172</f>
        <v>-0.02</v>
      </c>
      <c r="T181" s="9"/>
    </row>
    <row r="182" spans="1:20" ht="13.35" customHeight="1" x14ac:dyDescent="0.2">
      <c r="A182" s="61">
        <v>616</v>
      </c>
      <c r="B182" s="61">
        <v>510</v>
      </c>
      <c r="C182" s="61"/>
      <c r="D182" s="62" t="s">
        <v>230</v>
      </c>
      <c r="E182" s="70" t="str">
        <f>IF('[1]Min SAUs'!N176&gt;0,"1"," ")</f>
        <v xml:space="preserve"> </v>
      </c>
      <c r="F182" s="65">
        <f>'[1]SAU Totals New Units'!F178</f>
        <v>248499.74</v>
      </c>
      <c r="G182" s="65">
        <f>'[1]SAU Totals New Units'!U178</f>
        <v>226754</v>
      </c>
      <c r="H182" s="66">
        <f>'[1]SAU Totals New Units'!V178</f>
        <v>7.26</v>
      </c>
      <c r="I182" s="3"/>
      <c r="J182" s="65">
        <f>'[1]SAU Totals New Units'!W178+'[1]Misc. Adjustments New Units'!K174</f>
        <v>21745.739999999991</v>
      </c>
      <c r="K182" s="5"/>
      <c r="L182">
        <v>32212.280000000028</v>
      </c>
      <c r="M182" s="67">
        <f t="shared" si="6"/>
        <v>-10466.540000000037</v>
      </c>
      <c r="N182" s="68">
        <f t="shared" si="4"/>
        <v>-0.32490000000000002</v>
      </c>
      <c r="O182" s="7"/>
      <c r="P182" s="67">
        <f>'[1]Debt Serv New Units'!AD173</f>
        <v>0</v>
      </c>
      <c r="Q182" s="7"/>
      <c r="R182" s="69">
        <f>'[1]Vals and Pupils New Units'!R173</f>
        <v>0.02</v>
      </c>
      <c r="S182" s="69">
        <f>'[1]Vals and Pupils New Units'!S173</f>
        <v>-0.18</v>
      </c>
      <c r="T182" s="9"/>
    </row>
    <row r="183" spans="1:20" ht="13.35" customHeight="1" x14ac:dyDescent="0.2">
      <c r="A183" s="61">
        <v>617</v>
      </c>
      <c r="B183" s="61">
        <v>511</v>
      </c>
      <c r="C183" s="61"/>
      <c r="D183" s="62" t="s">
        <v>231</v>
      </c>
      <c r="E183" s="70" t="str">
        <f>IF('[1]Min SAUs'!N177&gt;0,"1"," ")</f>
        <v xml:space="preserve"> </v>
      </c>
      <c r="F183" s="65">
        <f>'[1]SAU Totals New Units'!F179</f>
        <v>22039331.327600002</v>
      </c>
      <c r="G183" s="65">
        <f>'[1]SAU Totals New Units'!U179</f>
        <v>6897000</v>
      </c>
      <c r="H183" s="66">
        <f>'[1]SAU Totals New Units'!V179</f>
        <v>7.26</v>
      </c>
      <c r="I183" s="3"/>
      <c r="J183" s="65">
        <f>'[1]SAU Totals New Units'!W179+'[1]Misc. Adjustments New Units'!K175</f>
        <v>15142331.329999998</v>
      </c>
      <c r="K183" s="5"/>
      <c r="L183" s="67">
        <v>14476155.170000002</v>
      </c>
      <c r="M183" s="67">
        <f t="shared" si="6"/>
        <v>666176.15999999642</v>
      </c>
      <c r="N183" s="68">
        <f t="shared" si="4"/>
        <v>4.5999999999999999E-2</v>
      </c>
      <c r="O183" s="7"/>
      <c r="P183" s="67">
        <f>'[1]Debt Serv New Units'!AD174</f>
        <v>0</v>
      </c>
      <c r="Q183" s="7"/>
      <c r="R183" s="69">
        <f>'[1]Vals and Pupils New Units'!R174</f>
        <v>0.04</v>
      </c>
      <c r="S183" s="69">
        <f>'[1]Vals and Pupils New Units'!S174</f>
        <v>-0.03</v>
      </c>
      <c r="T183" s="9"/>
    </row>
    <row r="184" spans="1:20" ht="13.35" customHeight="1" x14ac:dyDescent="0.2">
      <c r="A184" s="61">
        <v>626</v>
      </c>
      <c r="B184" s="61">
        <v>512</v>
      </c>
      <c r="C184" s="61"/>
      <c r="D184" s="62" t="s">
        <v>232</v>
      </c>
      <c r="E184" s="70" t="str">
        <f>IF('[1]Min SAUs'!N178&gt;0,"1"," ")</f>
        <v xml:space="preserve"> </v>
      </c>
      <c r="F184" s="65">
        <f>'[1]SAU Totals New Units'!F180</f>
        <v>1511376.5911999999</v>
      </c>
      <c r="G184" s="65">
        <f>'[1]SAU Totals New Units'!U180</f>
        <v>850388</v>
      </c>
      <c r="H184" s="66">
        <f>'[1]SAU Totals New Units'!V180</f>
        <v>7.26</v>
      </c>
      <c r="I184" s="3"/>
      <c r="J184" s="65">
        <f>'[1]SAU Totals New Units'!W180+'[1]Misc. Adjustments New Units'!K176</f>
        <v>660988.59000000008</v>
      </c>
      <c r="K184" s="5"/>
      <c r="L184" s="67">
        <v>641258.19999999995</v>
      </c>
      <c r="M184" s="67">
        <f t="shared" si="6"/>
        <v>19730.39000000013</v>
      </c>
      <c r="N184" s="68">
        <f t="shared" si="4"/>
        <v>3.0800000000000001E-2</v>
      </c>
      <c r="O184" s="7"/>
      <c r="P184" s="67">
        <f>'[1]Debt Serv New Units'!AD175</f>
        <v>0</v>
      </c>
      <c r="Q184" s="7"/>
      <c r="R184" s="69">
        <f>'[1]Vals and Pupils New Units'!R175</f>
        <v>0.03</v>
      </c>
      <c r="S184" s="69">
        <f>'[1]Vals and Pupils New Units'!S175</f>
        <v>-0.1</v>
      </c>
      <c r="T184" s="9"/>
    </row>
    <row r="185" spans="1:20" ht="13.35" customHeight="1" x14ac:dyDescent="0.2">
      <c r="A185" s="61">
        <v>628</v>
      </c>
      <c r="B185" s="61">
        <v>513</v>
      </c>
      <c r="C185" s="61"/>
      <c r="D185" s="62" t="s">
        <v>233</v>
      </c>
      <c r="E185" s="70" t="str">
        <f>IF('[1]Min SAUs'!N179&gt;0,"1"," ")</f>
        <v xml:space="preserve"> </v>
      </c>
      <c r="F185" s="65">
        <f>'[1]SAU Totals New Units'!F181</f>
        <v>2029549.1964000002</v>
      </c>
      <c r="G185" s="65">
        <f>'[1]SAU Totals New Units'!U181</f>
        <v>1202784.8799999999</v>
      </c>
      <c r="H185" s="66">
        <f>'[1]SAU Totals New Units'!V181</f>
        <v>6.835</v>
      </c>
      <c r="I185" s="3"/>
      <c r="J185" s="65">
        <f>'[1]SAU Totals New Units'!W181+'[1]Misc. Adjustments New Units'!K177</f>
        <v>826764.32000000007</v>
      </c>
      <c r="K185" s="5"/>
      <c r="L185" s="67">
        <v>774346.2</v>
      </c>
      <c r="M185" s="67">
        <f t="shared" si="6"/>
        <v>52418.120000000112</v>
      </c>
      <c r="N185" s="68">
        <f t="shared" si="4"/>
        <v>6.7699999999999996E-2</v>
      </c>
      <c r="O185" s="7"/>
      <c r="P185" s="67">
        <f>'[1]Debt Serv New Units'!AD176</f>
        <v>0</v>
      </c>
      <c r="Q185" s="7"/>
      <c r="R185" s="69">
        <f>'[1]Vals and Pupils New Units'!R176</f>
        <v>0.06</v>
      </c>
      <c r="S185" s="69">
        <f>'[1]Vals and Pupils New Units'!S176</f>
        <v>-7.0000000000000007E-2</v>
      </c>
      <c r="T185" s="9"/>
    </row>
    <row r="186" spans="1:20" ht="13.35" customHeight="1" x14ac:dyDescent="0.2">
      <c r="A186" s="61">
        <v>633</v>
      </c>
      <c r="B186" s="61">
        <v>514</v>
      </c>
      <c r="C186" s="61"/>
      <c r="D186" s="62" t="s">
        <v>234</v>
      </c>
      <c r="E186" s="70" t="str">
        <f>IF('[1]Min SAUs'!N180&gt;0,"1"," ")</f>
        <v xml:space="preserve"> </v>
      </c>
      <c r="F186" s="65">
        <f>'[1]SAU Totals New Units'!F182</f>
        <v>1572798.6805999998</v>
      </c>
      <c r="G186" s="65">
        <f>'[1]SAU Totals New Units'!U182</f>
        <v>702485.33</v>
      </c>
      <c r="H186" s="66">
        <f>'[1]SAU Totals New Units'!V182</f>
        <v>6.8460000000000001</v>
      </c>
      <c r="I186" s="3"/>
      <c r="J186" s="65">
        <f>'[1]SAU Totals New Units'!W182+'[1]Misc. Adjustments New Units'!K178</f>
        <v>870313.35</v>
      </c>
      <c r="K186" s="5"/>
      <c r="L186" s="67">
        <v>884842.46</v>
      </c>
      <c r="M186" s="67">
        <f t="shared" si="6"/>
        <v>-14529.109999999986</v>
      </c>
      <c r="N186" s="68">
        <f t="shared" si="4"/>
        <v>-1.6400000000000001E-2</v>
      </c>
      <c r="O186" s="7"/>
      <c r="P186" s="67">
        <f>'[1]Debt Serv New Units'!AD177</f>
        <v>0</v>
      </c>
      <c r="Q186" s="7"/>
      <c r="R186" s="69">
        <f>'[1]Vals and Pupils New Units'!R177</f>
        <v>-0.03</v>
      </c>
      <c r="S186" s="69">
        <f>'[1]Vals and Pupils New Units'!S177</f>
        <v>-0.09</v>
      </c>
      <c r="T186" s="9"/>
    </row>
    <row r="187" spans="1:20" ht="13.35" customHeight="1" x14ac:dyDescent="0.2">
      <c r="A187" s="61">
        <v>635</v>
      </c>
      <c r="B187" s="61">
        <v>515</v>
      </c>
      <c r="C187" s="61"/>
      <c r="D187" s="62" t="s">
        <v>235</v>
      </c>
      <c r="E187" s="70" t="str">
        <f>IF('[1]Min SAUs'!N181&gt;0,"1"," ")</f>
        <v xml:space="preserve"> </v>
      </c>
      <c r="F187" s="65">
        <f>'[1]SAU Totals New Units'!F183</f>
        <v>22728042.541999999</v>
      </c>
      <c r="G187" s="65">
        <f>'[1]SAU Totals New Units'!U183</f>
        <v>11476003</v>
      </c>
      <c r="H187" s="66">
        <f>'[1]SAU Totals New Units'!V183</f>
        <v>7.26</v>
      </c>
      <c r="I187" s="3"/>
      <c r="J187" s="65">
        <f>'[1]SAU Totals New Units'!W183+'[1]Misc. Adjustments New Units'!K179</f>
        <v>11252039.539999999</v>
      </c>
      <c r="K187" s="5"/>
      <c r="L187" s="67">
        <v>10891753.559999999</v>
      </c>
      <c r="M187" s="67">
        <f t="shared" si="6"/>
        <v>360285.98000000045</v>
      </c>
      <c r="N187" s="68">
        <f t="shared" si="4"/>
        <v>3.3099999999999997E-2</v>
      </c>
      <c r="O187" s="7"/>
      <c r="P187" s="67">
        <f>'[1]Debt Serv New Units'!AD178</f>
        <v>0</v>
      </c>
      <c r="Q187" s="7"/>
      <c r="R187" s="69">
        <f>'[1]Vals and Pupils New Units'!R178</f>
        <v>0.08</v>
      </c>
      <c r="S187" s="69">
        <f>'[1]Vals and Pupils New Units'!S178</f>
        <v>-0.04</v>
      </c>
      <c r="T187" s="9" t="s">
        <v>236</v>
      </c>
    </row>
    <row r="188" spans="1:20" ht="13.35" customHeight="1" x14ac:dyDescent="0.2">
      <c r="A188" s="61">
        <v>646</v>
      </c>
      <c r="B188" s="61">
        <v>517</v>
      </c>
      <c r="C188" s="61"/>
      <c r="D188" s="62" t="s">
        <v>237</v>
      </c>
      <c r="E188" s="63" t="str">
        <f>IF('[1]Min SAUs'!N182&gt;0,"1"," ")</f>
        <v>1</v>
      </c>
      <c r="F188" s="65">
        <f>'[1]SAU Totals New Units'!F184</f>
        <v>37503218.994099997</v>
      </c>
      <c r="G188" s="65">
        <f>'[1]SAU Totals New Units'!U184</f>
        <v>17033377.93</v>
      </c>
      <c r="H188" s="66">
        <f>'[1]SAU Totals New Units'!V184</f>
        <v>6.8449999999999998</v>
      </c>
      <c r="I188" s="3"/>
      <c r="J188" s="65">
        <f>'[1]SAU Totals New Units'!W184+'[1]Misc. Adjustments New Units'!K180</f>
        <v>20469841.060000002</v>
      </c>
      <c r="K188" s="5"/>
      <c r="L188" s="67">
        <v>19531414.319999997</v>
      </c>
      <c r="M188" s="67">
        <f t="shared" si="6"/>
        <v>938426.74000000581</v>
      </c>
      <c r="N188" s="68">
        <f t="shared" si="4"/>
        <v>4.8000000000000001E-2</v>
      </c>
      <c r="O188" s="7"/>
      <c r="P188" s="67">
        <f>'[1]Debt Serv New Units'!AD179</f>
        <v>-18862.310000000056</v>
      </c>
      <c r="Q188" s="7"/>
      <c r="R188" s="69">
        <f>'[1]Vals and Pupils New Units'!R179</f>
        <v>0.02</v>
      </c>
      <c r="S188" s="69">
        <f>'[1]Vals and Pupils New Units'!S179</f>
        <v>-0.04</v>
      </c>
      <c r="T188" s="9" t="s">
        <v>238</v>
      </c>
    </row>
    <row r="189" spans="1:20" ht="13.35" customHeight="1" x14ac:dyDescent="0.2">
      <c r="A189" s="61">
        <v>662</v>
      </c>
      <c r="B189" s="61">
        <v>519</v>
      </c>
      <c r="C189" s="61">
        <v>877</v>
      </c>
      <c r="D189" s="62" t="s">
        <v>239</v>
      </c>
      <c r="E189" s="70" t="str">
        <f>IF('[1]Min SAUs'!N183&gt;0,"1"," ")</f>
        <v xml:space="preserve"> </v>
      </c>
      <c r="F189" s="65">
        <f>'[1]SAU Totals New Units'!F185</f>
        <v>1323251.2693</v>
      </c>
      <c r="G189" s="65">
        <f>'[1]SAU Totals New Units'!U185</f>
        <v>1090646.9500000002</v>
      </c>
      <c r="H189" s="66">
        <f>'[1]SAU Totals New Units'!V185</f>
        <v>6.2939999999999996</v>
      </c>
      <c r="I189" s="3"/>
      <c r="J189" s="65">
        <f>'[1]SAU Totals New Units'!W185+'[1]Misc. Adjustments New Units'!K181</f>
        <v>232604.31999999983</v>
      </c>
      <c r="K189" s="5"/>
      <c r="L189" s="67">
        <v>245873.47999999998</v>
      </c>
      <c r="M189" s="67">
        <f t="shared" si="6"/>
        <v>-13269.160000000149</v>
      </c>
      <c r="N189" s="68">
        <f t="shared" si="4"/>
        <v>-5.3999999999999999E-2</v>
      </c>
      <c r="O189" s="7"/>
      <c r="P189" s="67">
        <f>'[1]Debt Serv New Units'!AD180</f>
        <v>-3046.9699999999993</v>
      </c>
      <c r="Q189" s="7"/>
      <c r="R189" s="69">
        <f>'[1]Vals and Pupils New Units'!R180</f>
        <v>0.02</v>
      </c>
      <c r="S189" s="69">
        <f>'[1]Vals and Pupils New Units'!S180</f>
        <v>-0.03</v>
      </c>
      <c r="T189" s="9"/>
    </row>
    <row r="190" spans="1:20" ht="13.35" customHeight="1" x14ac:dyDescent="0.2">
      <c r="A190" s="61">
        <v>664</v>
      </c>
      <c r="B190" s="61">
        <v>520</v>
      </c>
      <c r="C190" s="61"/>
      <c r="D190" s="62" t="s">
        <v>240</v>
      </c>
      <c r="E190" s="70" t="str">
        <f>IF('[1]Min SAUs'!N184&gt;0,"1"," ")</f>
        <v xml:space="preserve"> </v>
      </c>
      <c r="F190" s="65">
        <f>'[1]SAU Totals New Units'!F186</f>
        <v>5463711.517500001</v>
      </c>
      <c r="G190" s="65">
        <f>'[1]SAU Totals New Units'!U186</f>
        <v>1146838</v>
      </c>
      <c r="H190" s="66">
        <f>'[1]SAU Totals New Units'!V186</f>
        <v>7.26</v>
      </c>
      <c r="I190" s="3"/>
      <c r="J190" s="65">
        <f>'[1]SAU Totals New Units'!W186+'[1]Misc. Adjustments New Units'!K182</f>
        <v>4316873.5199999996</v>
      </c>
      <c r="K190" s="5"/>
      <c r="L190" s="67">
        <v>4046103.1799999997</v>
      </c>
      <c r="M190" s="67">
        <f t="shared" si="6"/>
        <v>270770.33999999985</v>
      </c>
      <c r="N190" s="68">
        <f t="shared" si="4"/>
        <v>6.6900000000000001E-2</v>
      </c>
      <c r="O190" s="7"/>
      <c r="P190" s="67">
        <f>'[1]Debt Serv New Units'!AD181</f>
        <v>0</v>
      </c>
      <c r="Q190" s="7"/>
      <c r="R190" s="69">
        <f>'[1]Vals and Pupils New Units'!R181</f>
        <v>-0.09</v>
      </c>
      <c r="S190" s="69">
        <f>'[1]Vals and Pupils New Units'!S181</f>
        <v>-0.04</v>
      </c>
      <c r="T190" s="9"/>
    </row>
    <row r="191" spans="1:20" ht="13.35" customHeight="1" x14ac:dyDescent="0.2">
      <c r="A191" s="61">
        <v>681</v>
      </c>
      <c r="B191" s="61">
        <v>523</v>
      </c>
      <c r="C191" s="61"/>
      <c r="D191" s="62" t="s">
        <v>241</v>
      </c>
      <c r="E191" s="70" t="str">
        <f>IF('[1]Min SAUs'!N185&gt;0,"1"," ")</f>
        <v xml:space="preserve"> </v>
      </c>
      <c r="F191" s="65">
        <f>'[1]SAU Totals New Units'!F187</f>
        <v>8384735.8911000006</v>
      </c>
      <c r="G191" s="65">
        <f>'[1]SAU Totals New Units'!U187</f>
        <v>2588674</v>
      </c>
      <c r="H191" s="66">
        <f>'[1]SAU Totals New Units'!V187</f>
        <v>7.26</v>
      </c>
      <c r="I191" s="3"/>
      <c r="J191" s="65">
        <f>'[1]SAU Totals New Units'!W187+'[1]Misc. Adjustments New Units'!K183</f>
        <v>5796061.8899999997</v>
      </c>
      <c r="K191" s="5"/>
      <c r="L191" s="67">
        <v>5980282.1500000004</v>
      </c>
      <c r="M191" s="67">
        <f t="shared" si="6"/>
        <v>-184220.26000000071</v>
      </c>
      <c r="N191" s="68">
        <f t="shared" si="4"/>
        <v>-3.0800000000000001E-2</v>
      </c>
      <c r="O191" s="7"/>
      <c r="P191" s="67">
        <f>'[1]Debt Serv New Units'!AD182</f>
        <v>0</v>
      </c>
      <c r="Q191" s="7"/>
      <c r="R191" s="69">
        <f>'[1]Vals and Pupils New Units'!R182</f>
        <v>0.04</v>
      </c>
      <c r="S191" s="69">
        <f>'[1]Vals and Pupils New Units'!S182</f>
        <v>-0.06</v>
      </c>
      <c r="T191" s="9" t="s">
        <v>242</v>
      </c>
    </row>
    <row r="192" spans="1:20" ht="13.35" customHeight="1" x14ac:dyDescent="0.2">
      <c r="A192" s="61">
        <v>685</v>
      </c>
      <c r="B192" s="61">
        <v>524</v>
      </c>
      <c r="C192" s="61"/>
      <c r="D192" s="62" t="s">
        <v>243</v>
      </c>
      <c r="E192" s="70" t="str">
        <f>IF('[1]Min SAUs'!N186&gt;0,"1"," ")</f>
        <v xml:space="preserve"> </v>
      </c>
      <c r="F192" s="65">
        <f>'[1]SAU Totals New Units'!F188</f>
        <v>3710795.3213000004</v>
      </c>
      <c r="G192" s="65">
        <f>'[1]SAU Totals New Units'!U188</f>
        <v>665493.66</v>
      </c>
      <c r="H192" s="66">
        <f>'[1]SAU Totals New Units'!V188</f>
        <v>6.8570000000000002</v>
      </c>
      <c r="I192" s="3" t="s">
        <v>57</v>
      </c>
      <c r="J192" s="65">
        <f>'[1]SAU Totals New Units'!W188+'[1]Misc. Adjustments New Units'!K184</f>
        <v>3448142.8699999996</v>
      </c>
      <c r="K192" s="5"/>
      <c r="L192" s="67">
        <v>3468516.54</v>
      </c>
      <c r="M192" s="67">
        <f t="shared" si="6"/>
        <v>-20373.670000000391</v>
      </c>
      <c r="N192" s="68">
        <f t="shared" si="4"/>
        <v>-5.8999999999999999E-3</v>
      </c>
      <c r="O192" s="7"/>
      <c r="P192" s="67">
        <f>'[1]Debt Serv New Units'!AD183</f>
        <v>0</v>
      </c>
      <c r="Q192" s="7"/>
      <c r="R192" s="69">
        <f>'[1]Vals and Pupils New Units'!R183</f>
        <v>0.03</v>
      </c>
      <c r="S192" s="69">
        <f>'[1]Vals and Pupils New Units'!S183</f>
        <v>-0.05</v>
      </c>
      <c r="T192" s="9"/>
    </row>
    <row r="193" spans="1:20" ht="13.35" customHeight="1" x14ac:dyDescent="0.2">
      <c r="A193" s="61">
        <v>696</v>
      </c>
      <c r="B193" s="61">
        <v>527</v>
      </c>
      <c r="C193" s="61"/>
      <c r="D193" s="62" t="s">
        <v>244</v>
      </c>
      <c r="E193" s="63" t="str">
        <f>IF('[1]Min SAUs'!N187&gt;0,"1"," ")</f>
        <v>1</v>
      </c>
      <c r="F193" s="65">
        <f>'[1]SAU Totals New Units'!F189</f>
        <v>8467566.1760000009</v>
      </c>
      <c r="G193" s="65">
        <f>'[1]SAU Totals New Units'!U189</f>
        <v>2679424</v>
      </c>
      <c r="H193" s="66">
        <f>'[1]SAU Totals New Units'!V189</f>
        <v>7.26</v>
      </c>
      <c r="I193" s="5"/>
      <c r="J193" s="65">
        <f>'[1]SAU Totals New Units'!W189+'[1]Misc. Adjustments New Units'!K185</f>
        <v>5788142.1799999997</v>
      </c>
      <c r="K193" s="5"/>
      <c r="L193" s="67">
        <v>5465805.0999999996</v>
      </c>
      <c r="M193" s="67">
        <f t="shared" si="6"/>
        <v>322337.08000000007</v>
      </c>
      <c r="N193" s="68">
        <f t="shared" si="4"/>
        <v>5.8999999999999997E-2</v>
      </c>
      <c r="O193" s="7"/>
      <c r="P193" s="67">
        <f>'[1]Debt Serv New Units'!AD184</f>
        <v>0</v>
      </c>
      <c r="Q193" s="7"/>
      <c r="R193" s="69">
        <f>'[1]Vals and Pupils New Units'!R184</f>
        <v>0.01</v>
      </c>
      <c r="S193" s="69">
        <f>'[1]Vals and Pupils New Units'!S184</f>
        <v>0</v>
      </c>
      <c r="T193" s="9"/>
    </row>
    <row r="194" spans="1:20" ht="13.35" customHeight="1" x14ac:dyDescent="0.2">
      <c r="A194" s="61">
        <v>703</v>
      </c>
      <c r="B194" s="61">
        <v>528</v>
      </c>
      <c r="C194" s="61"/>
      <c r="D194" s="62" t="s">
        <v>245</v>
      </c>
      <c r="E194" s="70" t="str">
        <f>IF('[1]Min SAUs'!N188&gt;0,"1"," ")</f>
        <v xml:space="preserve"> </v>
      </c>
      <c r="F194" s="65">
        <f>'[1]SAU Totals New Units'!F190</f>
        <v>8490788.9898000006</v>
      </c>
      <c r="G194" s="65">
        <f>'[1]SAU Totals New Units'!U190</f>
        <v>7478975.0200000005</v>
      </c>
      <c r="H194" s="66">
        <f>'[1]SAU Totals New Units'!V190</f>
        <v>5.1280000000000001</v>
      </c>
      <c r="I194" s="3"/>
      <c r="J194" s="65">
        <f>'[1]SAU Totals New Units'!W190+'[1]Misc. Adjustments New Units'!K186</f>
        <v>1011813.9699999997</v>
      </c>
      <c r="K194" s="5"/>
      <c r="L194" s="67">
        <v>915341.31000000052</v>
      </c>
      <c r="M194" s="67">
        <f t="shared" si="6"/>
        <v>96472.659999999218</v>
      </c>
      <c r="N194" s="68">
        <f t="shared" si="4"/>
        <v>0.10539999999999999</v>
      </c>
      <c r="O194" s="7"/>
      <c r="P194" s="67">
        <f>'[1]Debt Serv New Units'!AD185</f>
        <v>0</v>
      </c>
      <c r="Q194" s="7"/>
      <c r="R194" s="69">
        <f>'[1]Vals and Pupils New Units'!R185</f>
        <v>0.02</v>
      </c>
      <c r="S194" s="69">
        <f>'[1]Vals and Pupils New Units'!S185</f>
        <v>-0.01</v>
      </c>
      <c r="T194" s="9"/>
    </row>
    <row r="195" spans="1:20" ht="13.35" customHeight="1" x14ac:dyDescent="0.2">
      <c r="A195" s="61">
        <v>707</v>
      </c>
      <c r="B195" s="61">
        <v>529</v>
      </c>
      <c r="C195" s="61"/>
      <c r="D195" s="62" t="s">
        <v>246</v>
      </c>
      <c r="E195" s="70" t="str">
        <f>IF('[1]Min SAUs'!N189&gt;0,"1"," ")</f>
        <v xml:space="preserve"> </v>
      </c>
      <c r="F195" s="65">
        <f>'[1]SAU Totals New Units'!F191</f>
        <v>14462611.050500002</v>
      </c>
      <c r="G195" s="65">
        <f>'[1]SAU Totals New Units'!U191</f>
        <v>2874597</v>
      </c>
      <c r="H195" s="66">
        <f>'[1]SAU Totals New Units'!V191</f>
        <v>7.26</v>
      </c>
      <c r="I195" s="3"/>
      <c r="J195" s="65">
        <f>'[1]SAU Totals New Units'!W191+'[1]Misc. Adjustments New Units'!K187</f>
        <v>11588014.050000001</v>
      </c>
      <c r="K195" s="5"/>
      <c r="L195" s="67">
        <v>11244935.35</v>
      </c>
      <c r="M195" s="67">
        <f t="shared" si="6"/>
        <v>343078.70000000112</v>
      </c>
      <c r="N195" s="68">
        <f t="shared" si="4"/>
        <v>3.0499999999999999E-2</v>
      </c>
      <c r="O195" s="7"/>
      <c r="P195" s="67">
        <f>'[1]Debt Serv New Units'!AD186</f>
        <v>0</v>
      </c>
      <c r="Q195" s="7"/>
      <c r="R195" s="69">
        <f>'[1]Vals and Pupils New Units'!R186</f>
        <v>0.02</v>
      </c>
      <c r="S195" s="69">
        <f>'[1]Vals and Pupils New Units'!S186</f>
        <v>-0.03</v>
      </c>
      <c r="T195" s="9"/>
    </row>
    <row r="196" spans="1:20" ht="13.35" customHeight="1" x14ac:dyDescent="0.2">
      <c r="A196" s="61">
        <v>713</v>
      </c>
      <c r="B196" s="61">
        <v>530</v>
      </c>
      <c r="C196" s="61">
        <v>890</v>
      </c>
      <c r="D196" s="62" t="s">
        <v>247</v>
      </c>
      <c r="E196" s="70" t="str">
        <f>IF('[1]Min SAUs'!N190&gt;0,"1"," ")</f>
        <v xml:space="preserve"> </v>
      </c>
      <c r="F196" s="65">
        <f>'[1]SAU Totals New Units'!F192</f>
        <v>2902806.75</v>
      </c>
      <c r="G196" s="65">
        <f>'[1]SAU Totals New Units'!U192</f>
        <v>767215.08</v>
      </c>
      <c r="H196" s="66">
        <f>'[1]SAU Totals New Units'!V192</f>
        <v>7.2309999999999999</v>
      </c>
      <c r="I196" s="3"/>
      <c r="J196" s="65">
        <f>'[1]SAU Totals New Units'!W192+'[1]Misc. Adjustments New Units'!K188</f>
        <v>2135591.67</v>
      </c>
      <c r="K196" s="5"/>
      <c r="L196" s="67">
        <v>1954721.5099999998</v>
      </c>
      <c r="M196" s="67">
        <f t="shared" si="6"/>
        <v>180870.16000000015</v>
      </c>
      <c r="N196" s="68">
        <f t="shared" si="4"/>
        <v>9.2499999999999999E-2</v>
      </c>
      <c r="O196" s="7"/>
      <c r="P196" s="67">
        <f>'[1]Debt Serv New Units'!AD187</f>
        <v>-2550.3100000000049</v>
      </c>
      <c r="Q196" s="7"/>
      <c r="R196" s="69">
        <f>'[1]Vals and Pupils New Units'!R187</f>
        <v>0.03</v>
      </c>
      <c r="S196" s="69">
        <f>'[1]Vals and Pupils New Units'!S187</f>
        <v>-0.04</v>
      </c>
      <c r="T196" s="9"/>
    </row>
    <row r="197" spans="1:20" ht="13.35" customHeight="1" x14ac:dyDescent="0.2">
      <c r="A197" s="61">
        <v>718</v>
      </c>
      <c r="B197" s="61">
        <v>531</v>
      </c>
      <c r="C197" s="61">
        <v>843</v>
      </c>
      <c r="D197" s="62" t="s">
        <v>248</v>
      </c>
      <c r="E197" s="70" t="str">
        <f>IF('[1]Min SAUs'!N191&gt;0,"1"," ")</f>
        <v xml:space="preserve"> </v>
      </c>
      <c r="F197" s="65">
        <f>'[1]SAU Totals New Units'!F193</f>
        <v>4358789.6273000007</v>
      </c>
      <c r="G197" s="65">
        <f>'[1]SAU Totals New Units'!U193</f>
        <v>1809797</v>
      </c>
      <c r="H197" s="66">
        <f>'[1]SAU Totals New Units'!V193</f>
        <v>7.26</v>
      </c>
      <c r="I197" s="3"/>
      <c r="J197" s="65">
        <f>'[1]SAU Totals New Units'!W193+'[1]Misc. Adjustments New Units'!K189</f>
        <v>2548992.63</v>
      </c>
      <c r="K197" s="5"/>
      <c r="L197" s="67">
        <v>2334121.29</v>
      </c>
      <c r="M197" s="67">
        <f t="shared" si="6"/>
        <v>214871.33999999985</v>
      </c>
      <c r="N197" s="68">
        <f t="shared" si="4"/>
        <v>9.2100000000000001E-2</v>
      </c>
      <c r="O197" s="7"/>
      <c r="P197" s="67">
        <f>'[1]Debt Serv New Units'!AD188</f>
        <v>0</v>
      </c>
      <c r="Q197" s="7"/>
      <c r="R197" s="69">
        <f>'[1]Vals and Pupils New Units'!R188</f>
        <v>0.02</v>
      </c>
      <c r="S197" s="69">
        <f>'[1]Vals and Pupils New Units'!S188</f>
        <v>-0.06</v>
      </c>
      <c r="T197" s="9"/>
    </row>
    <row r="198" spans="1:20" x14ac:dyDescent="0.2">
      <c r="A198" s="61">
        <v>722</v>
      </c>
      <c r="B198" s="61">
        <v>532</v>
      </c>
      <c r="C198" s="61"/>
      <c r="D198" s="62" t="s">
        <v>249</v>
      </c>
      <c r="E198" s="70" t="str">
        <f>IF('[1]Min SAUs'!N192&gt;0,"1"," ")</f>
        <v xml:space="preserve"> </v>
      </c>
      <c r="F198" s="65">
        <f>'[1]SAU Totals New Units'!F194</f>
        <v>3895278.4076999999</v>
      </c>
      <c r="G198" s="65">
        <f>'[1]SAU Totals New Units'!U194</f>
        <v>766777</v>
      </c>
      <c r="H198" s="66">
        <f>'[1]SAU Totals New Units'!V194</f>
        <v>7.26</v>
      </c>
      <c r="I198" s="3"/>
      <c r="J198" s="65">
        <f>'[1]SAU Totals New Units'!W194+'[1]Misc. Adjustments New Units'!K190</f>
        <v>3128501.41</v>
      </c>
      <c r="K198" s="5"/>
      <c r="L198" s="67">
        <v>2742293.3600000003</v>
      </c>
      <c r="M198" s="67">
        <f t="shared" si="6"/>
        <v>386208.04999999981</v>
      </c>
      <c r="N198" s="68">
        <f t="shared" si="4"/>
        <v>0.14080000000000001</v>
      </c>
      <c r="O198" s="7"/>
      <c r="P198" s="67">
        <f>'[1]Debt Serv New Units'!AD189</f>
        <v>44485.400000000023</v>
      </c>
      <c r="Q198" s="7"/>
      <c r="R198" s="69">
        <f>'[1]Vals and Pupils New Units'!R189</f>
        <v>-0.11</v>
      </c>
      <c r="S198" s="69">
        <f>'[1]Vals and Pupils New Units'!S189</f>
        <v>0.01</v>
      </c>
      <c r="T198" s="9"/>
    </row>
    <row r="199" spans="1:20" ht="13.35" customHeight="1" x14ac:dyDescent="0.2">
      <c r="A199" s="61">
        <v>726</v>
      </c>
      <c r="B199" s="61">
        <v>533</v>
      </c>
      <c r="C199" s="61"/>
      <c r="D199" s="62" t="s">
        <v>250</v>
      </c>
      <c r="E199" s="70" t="str">
        <f>IF('[1]Min SAUs'!N193&gt;0,"1"," ")</f>
        <v xml:space="preserve"> </v>
      </c>
      <c r="F199" s="65">
        <f>'[1]SAU Totals New Units'!F195</f>
        <v>2714059.0008</v>
      </c>
      <c r="G199" s="65">
        <f>'[1]SAU Totals New Units'!U195</f>
        <v>880638</v>
      </c>
      <c r="H199" s="66">
        <f>'[1]SAU Totals New Units'!V195</f>
        <v>7.26</v>
      </c>
      <c r="I199" s="3" t="s">
        <v>57</v>
      </c>
      <c r="J199" s="65">
        <f>'[1]SAU Totals New Units'!W195+'[1]Misc. Adjustments New Units'!K191</f>
        <v>3070484.41</v>
      </c>
      <c r="K199" s="5"/>
      <c r="L199" s="67">
        <v>2921870.7600000002</v>
      </c>
      <c r="M199" s="67">
        <f t="shared" si="6"/>
        <v>148613.64999999991</v>
      </c>
      <c r="N199" s="68">
        <f t="shared" si="4"/>
        <v>5.0900000000000001E-2</v>
      </c>
      <c r="O199" s="7"/>
      <c r="P199" s="67">
        <f>'[1]Debt Serv New Units'!AD190</f>
        <v>0</v>
      </c>
      <c r="Q199" s="7"/>
      <c r="R199" s="69">
        <f>'[1]Vals and Pupils New Units'!R190</f>
        <v>0.03</v>
      </c>
      <c r="S199" s="69">
        <f>'[1]Vals and Pupils New Units'!S190</f>
        <v>-0.02</v>
      </c>
      <c r="T199" s="9"/>
    </row>
    <row r="200" spans="1:20" ht="13.35" customHeight="1" x14ac:dyDescent="0.2">
      <c r="A200" s="61">
        <v>743</v>
      </c>
      <c r="B200" s="61">
        <v>535</v>
      </c>
      <c r="C200" s="61"/>
      <c r="D200" s="62" t="s">
        <v>251</v>
      </c>
      <c r="E200" s="70" t="str">
        <f>IF('[1]Min SAUs'!N194&gt;0,"1"," ")</f>
        <v xml:space="preserve"> </v>
      </c>
      <c r="F200" s="65">
        <f>'[1]SAU Totals New Units'!F196</f>
        <v>24607652.682500001</v>
      </c>
      <c r="G200" s="65">
        <f>'[1]SAU Totals New Units'!U196</f>
        <v>12454772</v>
      </c>
      <c r="H200" s="66">
        <f>'[1]SAU Totals New Units'!V196</f>
        <v>7.26</v>
      </c>
      <c r="I200" s="3"/>
      <c r="J200" s="65">
        <f>'[1]SAU Totals New Units'!W196+'[1]Misc. Adjustments New Units'!K192</f>
        <v>12152880.68</v>
      </c>
      <c r="K200" s="5"/>
      <c r="L200" s="67">
        <v>11208131.27</v>
      </c>
      <c r="M200" s="67">
        <f t="shared" si="6"/>
        <v>944749.41000000015</v>
      </c>
      <c r="N200" s="68">
        <f t="shared" si="4"/>
        <v>8.43E-2</v>
      </c>
      <c r="O200" s="7"/>
      <c r="P200" s="67">
        <f>'[1]Debt Serv New Units'!AD191</f>
        <v>0</v>
      </c>
      <c r="Q200" s="7"/>
      <c r="R200" s="69">
        <f>'[1]Vals and Pupils New Units'!R191</f>
        <v>0.04</v>
      </c>
      <c r="S200" s="69">
        <f>'[1]Vals and Pupils New Units'!S191</f>
        <v>-0.02</v>
      </c>
      <c r="T200" s="9"/>
    </row>
    <row r="201" spans="1:20" x14ac:dyDescent="0.2">
      <c r="A201" s="61">
        <v>753</v>
      </c>
      <c r="B201" s="61">
        <v>537</v>
      </c>
      <c r="C201" s="61"/>
      <c r="D201" s="62" t="s">
        <v>252</v>
      </c>
      <c r="E201" s="70" t="str">
        <f>IF('[1]Min SAUs'!N195&gt;0,"1"," ")</f>
        <v xml:space="preserve"> </v>
      </c>
      <c r="F201" s="65">
        <f>'[1]SAU Totals New Units'!F197</f>
        <v>7005191.3355</v>
      </c>
      <c r="G201" s="65">
        <f>'[1]SAU Totals New Units'!U197</f>
        <v>3775805</v>
      </c>
      <c r="H201" s="66">
        <f>'[1]SAU Totals New Units'!V197</f>
        <v>7.26</v>
      </c>
      <c r="I201" s="3"/>
      <c r="J201" s="65">
        <f>'[1]SAU Totals New Units'!W197+'[1]Misc. Adjustments New Units'!K193</f>
        <v>3229386.34</v>
      </c>
      <c r="K201" s="5"/>
      <c r="L201" s="67">
        <v>2813428.9299999997</v>
      </c>
      <c r="M201" s="67">
        <f t="shared" si="6"/>
        <v>415957.41000000015</v>
      </c>
      <c r="N201" s="68">
        <f t="shared" si="4"/>
        <v>0.14779999999999999</v>
      </c>
      <c r="O201" s="7"/>
      <c r="P201" s="67">
        <f>'[1]Debt Serv New Units'!AD192</f>
        <v>0</v>
      </c>
      <c r="Q201" s="7"/>
      <c r="R201" s="69">
        <f>'[1]Vals and Pupils New Units'!R192</f>
        <v>0.01</v>
      </c>
      <c r="S201" s="69">
        <f>'[1]Vals and Pupils New Units'!S192</f>
        <v>-0.04</v>
      </c>
      <c r="T201" s="9"/>
    </row>
    <row r="202" spans="1:20" ht="13.35" customHeight="1" x14ac:dyDescent="0.2">
      <c r="A202" s="61">
        <v>765</v>
      </c>
      <c r="B202" s="61">
        <v>540</v>
      </c>
      <c r="C202" s="61"/>
      <c r="D202" s="62" t="s">
        <v>253</v>
      </c>
      <c r="E202" s="70" t="str">
        <f>IF('[1]Min SAUs'!N196&gt;0,"1"," ")</f>
        <v xml:space="preserve"> </v>
      </c>
      <c r="F202" s="65">
        <f>'[1]SAU Totals New Units'!F198</f>
        <v>23243025.6494</v>
      </c>
      <c r="G202" s="65">
        <f>'[1]SAU Totals New Units'!U198</f>
        <v>10459772.060000001</v>
      </c>
      <c r="H202" s="66">
        <f>'[1]SAU Totals New Units'!V198</f>
        <v>7.1859999999999999</v>
      </c>
      <c r="I202" s="3"/>
      <c r="J202" s="65">
        <f>'[1]SAU Totals New Units'!W198+'[1]Misc. Adjustments New Units'!K194</f>
        <v>12783253.589999998</v>
      </c>
      <c r="K202" s="5"/>
      <c r="L202" s="67">
        <v>12042396.739999998</v>
      </c>
      <c r="M202" s="67">
        <f t="shared" si="6"/>
        <v>740856.84999999963</v>
      </c>
      <c r="N202" s="68">
        <f t="shared" si="4"/>
        <v>6.1499999999999999E-2</v>
      </c>
      <c r="O202" s="7"/>
      <c r="P202" s="67">
        <f>'[1]Debt Serv New Units'!AD193</f>
        <v>-259366.54000000004</v>
      </c>
      <c r="Q202" s="7"/>
      <c r="R202" s="69">
        <f>'[1]Vals and Pupils New Units'!R193</f>
        <v>0.02</v>
      </c>
      <c r="S202" s="69">
        <f>'[1]Vals and Pupils New Units'!S193</f>
        <v>-0.04</v>
      </c>
      <c r="T202" s="9"/>
    </row>
    <row r="203" spans="1:20" ht="13.35" customHeight="1" x14ac:dyDescent="0.2">
      <c r="A203" s="61">
        <v>774</v>
      </c>
      <c r="B203" s="61">
        <v>541</v>
      </c>
      <c r="C203" s="61">
        <v>843</v>
      </c>
      <c r="D203" s="62" t="s">
        <v>254</v>
      </c>
      <c r="E203" s="70" t="str">
        <f>IF('[1]Min SAUs'!N197&gt;0,"1"," ")</f>
        <v xml:space="preserve"> </v>
      </c>
      <c r="F203" s="65">
        <f>'[1]SAU Totals New Units'!F199</f>
        <v>7528886.3656000011</v>
      </c>
      <c r="G203" s="65">
        <f>'[1]SAU Totals New Units'!U199</f>
        <v>1226940</v>
      </c>
      <c r="H203" s="66">
        <f>'[1]SAU Totals New Units'!V199</f>
        <v>7.26</v>
      </c>
      <c r="I203" s="3"/>
      <c r="J203" s="65">
        <f>'[1]SAU Totals New Units'!W199+'[1]Misc. Adjustments New Units'!K195</f>
        <v>6301946.3700000001</v>
      </c>
      <c r="K203" s="5"/>
      <c r="L203" s="67">
        <v>6179779.8200000003</v>
      </c>
      <c r="M203" s="67">
        <f t="shared" si="6"/>
        <v>122166.54999999981</v>
      </c>
      <c r="N203" s="68">
        <f t="shared" si="4"/>
        <v>1.9800000000000002E-2</v>
      </c>
      <c r="O203" s="7"/>
      <c r="P203" s="67">
        <f>'[1]Debt Serv New Units'!AD194</f>
        <v>0</v>
      </c>
      <c r="Q203" s="7"/>
      <c r="R203" s="69">
        <f>'[1]Vals and Pupils New Units'!R194</f>
        <v>0.03</v>
      </c>
      <c r="S203" s="69">
        <f>'[1]Vals and Pupils New Units'!S194</f>
        <v>0</v>
      </c>
      <c r="T203" s="9"/>
    </row>
    <row r="204" spans="1:20" x14ac:dyDescent="0.2">
      <c r="A204" s="61">
        <v>780</v>
      </c>
      <c r="B204" s="61">
        <v>542</v>
      </c>
      <c r="C204" s="61"/>
      <c r="D204" s="62" t="s">
        <v>255</v>
      </c>
      <c r="E204" s="70" t="str">
        <f>IF('[1]Min SAUs'!N198&gt;0,"1"," ")</f>
        <v xml:space="preserve"> </v>
      </c>
      <c r="F204" s="65">
        <f>'[1]SAU Totals New Units'!F200</f>
        <v>3603883.0032000002</v>
      </c>
      <c r="G204" s="65">
        <f>'[1]SAU Totals New Units'!U200</f>
        <v>1206128</v>
      </c>
      <c r="H204" s="66">
        <f>'[1]SAU Totals New Units'!V200</f>
        <v>7.26</v>
      </c>
      <c r="I204" s="3"/>
      <c r="J204" s="65">
        <f>'[1]SAU Totals New Units'!W200+'[1]Misc. Adjustments New Units'!K196</f>
        <v>2397755</v>
      </c>
      <c r="K204" s="5"/>
      <c r="L204" s="67">
        <v>2177983.3499999996</v>
      </c>
      <c r="M204" s="67">
        <f t="shared" si="6"/>
        <v>219771.65000000037</v>
      </c>
      <c r="N204" s="68">
        <f t="shared" si="4"/>
        <v>0.1009</v>
      </c>
      <c r="O204" s="7"/>
      <c r="P204" s="67">
        <f>'[1]Debt Serv New Units'!AD195</f>
        <v>0</v>
      </c>
      <c r="Q204" s="7"/>
      <c r="R204" s="69">
        <f>'[1]Vals and Pupils New Units'!R195</f>
        <v>0.03</v>
      </c>
      <c r="S204" s="69">
        <f>'[1]Vals and Pupils New Units'!S195</f>
        <v>-0.01</v>
      </c>
      <c r="T204" s="9"/>
    </row>
    <row r="205" spans="1:20" ht="13.35" customHeight="1" x14ac:dyDescent="0.2">
      <c r="A205" s="71">
        <v>789</v>
      </c>
      <c r="B205" s="71">
        <v>544</v>
      </c>
      <c r="C205" s="72"/>
      <c r="D205" s="73" t="s">
        <v>256</v>
      </c>
      <c r="E205" s="70" t="str">
        <f>IF('[1]Min SAUs'!N199&gt;0,"1"," ")</f>
        <v xml:space="preserve"> </v>
      </c>
      <c r="F205" s="65">
        <f>'[1]SAU Totals New Units'!F201</f>
        <v>6775181.6454000007</v>
      </c>
      <c r="G205" s="65">
        <f>'[1]SAU Totals New Units'!U201</f>
        <v>5893354.2200000007</v>
      </c>
      <c r="H205" s="66">
        <f>'[1]SAU Totals New Units'!V201</f>
        <v>4.29</v>
      </c>
      <c r="I205" s="3"/>
      <c r="J205" s="65">
        <f>'[1]SAU Totals New Units'!W201+'[1]Misc. Adjustments New Units'!K197</f>
        <v>881827.4299999997</v>
      </c>
      <c r="K205" s="5"/>
      <c r="L205" s="67">
        <v>847369.87000000011</v>
      </c>
      <c r="M205" s="67">
        <f t="shared" si="6"/>
        <v>34457.55999999959</v>
      </c>
      <c r="N205" s="68">
        <f t="shared" si="4"/>
        <v>4.07E-2</v>
      </c>
      <c r="O205" s="7"/>
      <c r="P205" s="67">
        <f>'[1]Debt Serv New Units'!AD196</f>
        <v>0</v>
      </c>
      <c r="Q205" s="7"/>
      <c r="R205" s="69">
        <f>'[1]Vals and Pupils New Units'!R196</f>
        <v>0.03</v>
      </c>
      <c r="S205" s="69">
        <f>'[1]Vals and Pupils New Units'!S196</f>
        <v>-0.06</v>
      </c>
      <c r="T205" s="9" t="s">
        <v>238</v>
      </c>
    </row>
    <row r="206" spans="1:20" ht="13.35" customHeight="1" x14ac:dyDescent="0.2">
      <c r="A206" s="61">
        <v>795</v>
      </c>
      <c r="B206" s="61">
        <v>545</v>
      </c>
      <c r="C206" s="61"/>
      <c r="D206" s="62" t="s">
        <v>257</v>
      </c>
      <c r="E206" s="70" t="str">
        <f>IF('[1]Min SAUs'!N200&gt;0,"1"," ")</f>
        <v xml:space="preserve"> </v>
      </c>
      <c r="F206" s="65">
        <f>'[1]SAU Totals New Units'!F202</f>
        <v>3734055.4879000001</v>
      </c>
      <c r="G206" s="65">
        <f>'[1]SAU Totals New Units'!U202</f>
        <v>759880</v>
      </c>
      <c r="H206" s="66">
        <f>'[1]SAU Totals New Units'!V202</f>
        <v>7.26</v>
      </c>
      <c r="I206" s="3"/>
      <c r="J206" s="65">
        <f>'[1]SAU Totals New Units'!W202+'[1]Misc. Adjustments New Units'!K198</f>
        <v>2974175.49</v>
      </c>
      <c r="K206" s="5"/>
      <c r="L206" s="67">
        <v>3035983.3499999996</v>
      </c>
      <c r="M206" s="67">
        <f t="shared" si="6"/>
        <v>-61807.859999999404</v>
      </c>
      <c r="N206" s="68">
        <f t="shared" ref="N206:N227" si="7">IF(M206=0,0,ROUND((J206-L206)/L206,4))</f>
        <v>-2.0400000000000001E-2</v>
      </c>
      <c r="O206" s="7"/>
      <c r="P206" s="67">
        <f>'[1]Debt Serv New Units'!AD197</f>
        <v>0</v>
      </c>
      <c r="Q206" s="7"/>
      <c r="R206" s="69">
        <f>'[1]Vals and Pupils New Units'!R197</f>
        <v>0.03</v>
      </c>
      <c r="S206" s="69">
        <f>'[1]Vals and Pupils New Units'!S197</f>
        <v>-0.03</v>
      </c>
      <c r="T206" s="9"/>
    </row>
    <row r="207" spans="1:20" ht="13.35" customHeight="1" x14ac:dyDescent="0.2">
      <c r="A207" s="61">
        <v>798</v>
      </c>
      <c r="B207" s="61">
        <v>546</v>
      </c>
      <c r="C207" s="61">
        <v>894</v>
      </c>
      <c r="D207" s="62" t="s">
        <v>258</v>
      </c>
      <c r="E207" s="70" t="str">
        <f>IF('[1]Min SAUs'!N201&gt;0,"1"," ")</f>
        <v xml:space="preserve"> </v>
      </c>
      <c r="F207" s="65">
        <f>'[1]SAU Totals New Units'!F203</f>
        <v>12142643.713199999</v>
      </c>
      <c r="G207" s="65">
        <f>'[1]SAU Totals New Units'!U203</f>
        <v>2706528</v>
      </c>
      <c r="H207" s="66">
        <f>'[1]SAU Totals New Units'!V203</f>
        <v>7.26</v>
      </c>
      <c r="I207" s="3" t="s">
        <v>57</v>
      </c>
      <c r="J207" s="65">
        <f>'[1]SAU Totals New Units'!W203+'[1]Misc. Adjustments New Units'!K199</f>
        <v>11194178.610000001</v>
      </c>
      <c r="K207" s="5"/>
      <c r="L207" s="67">
        <v>10953926.799999999</v>
      </c>
      <c r="M207" s="67">
        <f t="shared" si="6"/>
        <v>240251.81000000238</v>
      </c>
      <c r="N207" s="68">
        <f t="shared" si="7"/>
        <v>2.1899999999999999E-2</v>
      </c>
      <c r="O207" s="7"/>
      <c r="P207" s="67">
        <f>'[1]Debt Serv New Units'!AD198</f>
        <v>-76920.540000000037</v>
      </c>
      <c r="Q207" s="7"/>
      <c r="R207" s="69">
        <f>'[1]Vals and Pupils New Units'!R198</f>
        <v>0.03</v>
      </c>
      <c r="S207" s="69">
        <f>'[1]Vals and Pupils New Units'!S198</f>
        <v>-0.03</v>
      </c>
      <c r="T207" s="9"/>
    </row>
    <row r="208" spans="1:20" ht="13.35" customHeight="1" x14ac:dyDescent="0.2">
      <c r="A208" s="61">
        <v>826</v>
      </c>
      <c r="B208" s="61">
        <v>549</v>
      </c>
      <c r="C208" s="61"/>
      <c r="D208" s="62" t="s">
        <v>259</v>
      </c>
      <c r="E208" s="70" t="str">
        <f>IF('[1]Min SAUs'!N202&gt;0,"1"," ")</f>
        <v xml:space="preserve"> </v>
      </c>
      <c r="F208" s="65">
        <f>'[1]SAU Totals New Units'!F204</f>
        <v>22648438.830000002</v>
      </c>
      <c r="G208" s="65">
        <f>'[1]SAU Totals New Units'!U204</f>
        <v>6870743</v>
      </c>
      <c r="H208" s="66">
        <f>'[1]SAU Totals New Units'!V204</f>
        <v>7.26</v>
      </c>
      <c r="I208" s="3"/>
      <c r="J208" s="65">
        <f>'[1]SAU Totals New Units'!W204+'[1]Misc. Adjustments New Units'!K200</f>
        <v>15777695.829999998</v>
      </c>
      <c r="K208" s="5"/>
      <c r="L208" s="67">
        <v>16015114.93</v>
      </c>
      <c r="M208" s="67">
        <f t="shared" si="6"/>
        <v>-237419.10000000149</v>
      </c>
      <c r="N208" s="68">
        <f t="shared" si="7"/>
        <v>-1.4800000000000001E-2</v>
      </c>
      <c r="O208" s="7"/>
      <c r="P208" s="67">
        <f>'[1]Debt Serv New Units'!AD199</f>
        <v>0</v>
      </c>
      <c r="Q208" s="7"/>
      <c r="R208" s="69">
        <f>'[1]Vals and Pupils New Units'!R199</f>
        <v>0.03</v>
      </c>
      <c r="S208" s="69">
        <f>'[1]Vals and Pupils New Units'!S199</f>
        <v>-0.05</v>
      </c>
      <c r="T208" s="9" t="s">
        <v>260</v>
      </c>
    </row>
    <row r="209" spans="1:20" ht="13.35" customHeight="1" x14ac:dyDescent="0.2">
      <c r="A209" s="61">
        <v>839</v>
      </c>
      <c r="B209" s="61">
        <v>551</v>
      </c>
      <c r="C209" s="61"/>
      <c r="D209" s="62" t="s">
        <v>261</v>
      </c>
      <c r="E209" s="70" t="str">
        <f>IF('[1]Min SAUs'!N203&gt;0,"1"," ")</f>
        <v xml:space="preserve"> </v>
      </c>
      <c r="F209" s="65">
        <f>'[1]SAU Totals New Units'!F205</f>
        <v>27342463.559999999</v>
      </c>
      <c r="G209" s="65">
        <f>'[1]SAU Totals New Units'!U205</f>
        <v>13511586</v>
      </c>
      <c r="H209" s="66">
        <f>'[1]SAU Totals New Units'!V205</f>
        <v>7.26</v>
      </c>
      <c r="I209" s="3"/>
      <c r="J209" s="65">
        <f>'[1]SAU Totals New Units'!W205+'[1]Misc. Adjustments New Units'!K201</f>
        <v>13830877.559999999</v>
      </c>
      <c r="K209" s="5"/>
      <c r="L209" s="67">
        <v>11961205.82</v>
      </c>
      <c r="M209" s="67">
        <f t="shared" si="6"/>
        <v>1869671.7399999984</v>
      </c>
      <c r="N209" s="68">
        <f t="shared" si="7"/>
        <v>0.15629999999999999</v>
      </c>
      <c r="O209" s="7"/>
      <c r="P209" s="67">
        <f>'[1]Debt Serv New Units'!AD200</f>
        <v>-25576.630000000005</v>
      </c>
      <c r="Q209" s="7"/>
      <c r="R209" s="69">
        <f>'[1]Vals and Pupils New Units'!R200</f>
        <v>0.06</v>
      </c>
      <c r="S209" s="69">
        <f>'[1]Vals and Pupils New Units'!S200</f>
        <v>0</v>
      </c>
      <c r="T209" s="9" t="s">
        <v>262</v>
      </c>
    </row>
    <row r="210" spans="1:20" ht="13.35" customHeight="1" x14ac:dyDescent="0.2">
      <c r="A210" s="61">
        <v>847</v>
      </c>
      <c r="B210" s="61">
        <v>552</v>
      </c>
      <c r="C210" s="61"/>
      <c r="D210" s="62" t="s">
        <v>263</v>
      </c>
      <c r="E210" s="70" t="str">
        <f>IF('[1]Min SAUs'!N204&gt;0,"1"," ")</f>
        <v xml:space="preserve"> </v>
      </c>
      <c r="F210" s="65">
        <f>'[1]SAU Totals New Units'!F206</f>
        <v>22894938.203699999</v>
      </c>
      <c r="G210" s="65">
        <f>'[1]SAU Totals New Units'!U206</f>
        <v>7549069</v>
      </c>
      <c r="H210" s="66">
        <f>'[1]SAU Totals New Units'!V206</f>
        <v>7.26</v>
      </c>
      <c r="I210" s="3"/>
      <c r="J210" s="65">
        <f>'[1]SAU Totals New Units'!W206+'[1]Misc. Adjustments New Units'!K202</f>
        <v>15345869.199999999</v>
      </c>
      <c r="K210" s="5"/>
      <c r="L210" s="67">
        <v>15102965.870000001</v>
      </c>
      <c r="M210" s="67">
        <f t="shared" si="6"/>
        <v>242903.32999999821</v>
      </c>
      <c r="N210" s="68">
        <f t="shared" si="7"/>
        <v>1.61E-2</v>
      </c>
      <c r="O210" s="7"/>
      <c r="P210" s="67">
        <f>'[1]Debt Serv New Units'!AD201</f>
        <v>0</v>
      </c>
      <c r="Q210" s="7"/>
      <c r="R210" s="69">
        <f>'[1]Vals and Pupils New Units'!R201</f>
        <v>0.04</v>
      </c>
      <c r="S210" s="69">
        <f>'[1]Vals and Pupils New Units'!S201</f>
        <v>-0.03</v>
      </c>
      <c r="T210" s="9" t="s">
        <v>264</v>
      </c>
    </row>
    <row r="211" spans="1:20" ht="13.35" customHeight="1" x14ac:dyDescent="0.2">
      <c r="A211" s="61">
        <v>854</v>
      </c>
      <c r="B211" s="61">
        <v>553</v>
      </c>
      <c r="C211" s="61"/>
      <c r="D211" s="62" t="s">
        <v>265</v>
      </c>
      <c r="E211" s="70" t="str">
        <f>IF('[1]Min SAUs'!N205&gt;0,"1"," ")</f>
        <v xml:space="preserve"> </v>
      </c>
      <c r="F211" s="65">
        <f>'[1]SAU Totals New Units'!F207</f>
        <v>9889087.0099999998</v>
      </c>
      <c r="G211" s="65">
        <f>'[1]SAU Totals New Units'!U207</f>
        <v>2997654</v>
      </c>
      <c r="H211" s="66">
        <f>'[1]SAU Totals New Units'!V207</f>
        <v>7.26</v>
      </c>
      <c r="I211" s="3"/>
      <c r="J211" s="65">
        <f>'[1]SAU Totals New Units'!W207+'[1]Misc. Adjustments New Units'!K203</f>
        <v>6891433.0099999998</v>
      </c>
      <c r="K211" s="5"/>
      <c r="L211" s="67">
        <v>7035045.7200000007</v>
      </c>
      <c r="M211" s="67">
        <f t="shared" si="6"/>
        <v>-143612.71000000089</v>
      </c>
      <c r="N211" s="68">
        <f t="shared" si="7"/>
        <v>-2.0400000000000001E-2</v>
      </c>
      <c r="O211" s="7"/>
      <c r="P211" s="67">
        <f>'[1]Debt Serv New Units'!AD202</f>
        <v>-4959.0599999999977</v>
      </c>
      <c r="Q211" s="7"/>
      <c r="R211" s="69">
        <f>'[1]Vals and Pupils New Units'!R202</f>
        <v>0.04</v>
      </c>
      <c r="S211" s="69">
        <f>'[1]Vals and Pupils New Units'!S202</f>
        <v>-0.08</v>
      </c>
      <c r="T211" s="9" t="s">
        <v>238</v>
      </c>
    </row>
    <row r="212" spans="1:20" ht="13.35" customHeight="1" x14ac:dyDescent="0.2">
      <c r="A212" s="61">
        <v>860</v>
      </c>
      <c r="B212" s="61">
        <v>554</v>
      </c>
      <c r="C212" s="61"/>
      <c r="D212" s="62" t="s">
        <v>266</v>
      </c>
      <c r="E212" s="70" t="str">
        <f>IF('[1]Min SAUs'!N206&gt;0,"1"," ")</f>
        <v xml:space="preserve"> </v>
      </c>
      <c r="F212" s="65">
        <f>'[1]SAU Totals New Units'!F208</f>
        <v>31894462.075400002</v>
      </c>
      <c r="G212" s="65">
        <f>'[1]SAU Totals New Units'!U208</f>
        <v>11889823</v>
      </c>
      <c r="H212" s="66">
        <f>'[1]SAU Totals New Units'!V208</f>
        <v>7.26</v>
      </c>
      <c r="I212" s="3" t="s">
        <v>57</v>
      </c>
      <c r="J212" s="65">
        <f>'[1]SAU Totals New Units'!W208+'[1]Misc. Adjustments New Units'!K204</f>
        <v>22129266.589999996</v>
      </c>
      <c r="K212" s="5"/>
      <c r="L212" s="85">
        <v>20802281.469999999</v>
      </c>
      <c r="M212" s="67">
        <f t="shared" si="6"/>
        <v>1326985.1199999973</v>
      </c>
      <c r="N212" s="68">
        <f t="shared" si="7"/>
        <v>6.3799999999999996E-2</v>
      </c>
      <c r="O212" s="7"/>
      <c r="P212" s="67">
        <f>'[1]Debt Serv New Units'!AD203</f>
        <v>-31560</v>
      </c>
      <c r="Q212" s="7"/>
      <c r="R212" s="69">
        <f>'[1]Vals and Pupils New Units'!R203</f>
        <v>0.03</v>
      </c>
      <c r="S212" s="69">
        <f>'[1]Vals and Pupils New Units'!S203</f>
        <v>-0.04</v>
      </c>
      <c r="T212" s="9"/>
    </row>
    <row r="213" spans="1:20" ht="13.35" customHeight="1" x14ac:dyDescent="0.2">
      <c r="A213" s="61">
        <v>874</v>
      </c>
      <c r="B213" s="61">
        <v>555</v>
      </c>
      <c r="C213" s="61"/>
      <c r="D213" s="62" t="s">
        <v>267</v>
      </c>
      <c r="E213" s="70" t="str">
        <f>IF('[1]Min SAUs'!N207&gt;0,"1"," ")</f>
        <v xml:space="preserve"> </v>
      </c>
      <c r="F213" s="65">
        <f>'[1]SAU Totals New Units'!F209</f>
        <v>12223362.3071</v>
      </c>
      <c r="G213" s="65">
        <f>'[1]SAU Totals New Units'!U209</f>
        <v>5714225</v>
      </c>
      <c r="H213" s="66">
        <f>'[1]SAU Totals New Units'!V209</f>
        <v>7.26</v>
      </c>
      <c r="I213" s="3"/>
      <c r="J213" s="65">
        <f>'[1]SAU Totals New Units'!W209+'[1]Misc. Adjustments New Units'!K205</f>
        <v>6509137.3100000005</v>
      </c>
      <c r="K213" s="5"/>
      <c r="L213" s="67">
        <v>5957342.1400000006</v>
      </c>
      <c r="M213" s="67">
        <f t="shared" si="6"/>
        <v>551795.16999999993</v>
      </c>
      <c r="N213" s="68">
        <f t="shared" si="7"/>
        <v>9.2600000000000002E-2</v>
      </c>
      <c r="O213" s="7"/>
      <c r="P213" s="67">
        <f>'[1]Debt Serv New Units'!AD204</f>
        <v>24709.920000000042</v>
      </c>
      <c r="Q213" s="7"/>
      <c r="R213" s="69">
        <f>'[1]Vals and Pupils New Units'!R204</f>
        <v>0.05</v>
      </c>
      <c r="S213" s="69">
        <f>'[1]Vals and Pupils New Units'!S204</f>
        <v>-0.02</v>
      </c>
      <c r="T213" s="9"/>
    </row>
    <row r="214" spans="1:20" ht="13.35" customHeight="1" x14ac:dyDescent="0.2">
      <c r="A214" s="61">
        <v>888</v>
      </c>
      <c r="B214" s="61">
        <v>557</v>
      </c>
      <c r="C214" s="61"/>
      <c r="D214" s="62" t="s">
        <v>268</v>
      </c>
      <c r="E214" s="70" t="str">
        <f>IF('[1]Min SAUs'!N208&gt;0,"1"," ")</f>
        <v xml:space="preserve"> </v>
      </c>
      <c r="F214" s="65">
        <f>'[1]SAU Totals New Units'!F210</f>
        <v>35185425.414999999</v>
      </c>
      <c r="G214" s="65">
        <f>'[1]SAU Totals New Units'!U210</f>
        <v>19566406.109999999</v>
      </c>
      <c r="H214" s="66">
        <f>'[1]SAU Totals New Units'!V210</f>
        <v>7.0979999999999999</v>
      </c>
      <c r="I214" s="3"/>
      <c r="J214" s="65">
        <f>'[1]SAU Totals New Units'!W210+'[1]Misc. Adjustments New Units'!K206</f>
        <v>15619019.310000002</v>
      </c>
      <c r="K214" s="5"/>
      <c r="L214" s="67">
        <v>15112897.399999999</v>
      </c>
      <c r="M214" s="67">
        <f t="shared" si="6"/>
        <v>506121.91000000387</v>
      </c>
      <c r="N214" s="68">
        <f t="shared" si="7"/>
        <v>3.3500000000000002E-2</v>
      </c>
      <c r="O214" s="7"/>
      <c r="P214" s="67">
        <f>'[1]Debt Serv New Units'!AD205</f>
        <v>-34833.719999999972</v>
      </c>
      <c r="Q214" s="7"/>
      <c r="R214" s="69">
        <f>'[1]Vals and Pupils New Units'!R205</f>
        <v>0.06</v>
      </c>
      <c r="S214" s="69">
        <f>'[1]Vals and Pupils New Units'!S205</f>
        <v>-0.05</v>
      </c>
      <c r="T214" s="9" t="s">
        <v>269</v>
      </c>
    </row>
    <row r="215" spans="1:20" ht="13.35" customHeight="1" x14ac:dyDescent="0.2">
      <c r="A215" s="61">
        <v>898</v>
      </c>
      <c r="B215" s="61">
        <v>558</v>
      </c>
      <c r="C215" s="61"/>
      <c r="D215" s="62" t="s">
        <v>270</v>
      </c>
      <c r="E215" s="70" t="str">
        <f>IF('[1]Min SAUs'!N209&gt;0,"1"," ")</f>
        <v xml:space="preserve"> </v>
      </c>
      <c r="F215" s="65">
        <f>'[1]SAU Totals New Units'!F211</f>
        <v>5937693.2800000003</v>
      </c>
      <c r="G215" s="65">
        <f>'[1]SAU Totals New Units'!U211</f>
        <v>2455090</v>
      </c>
      <c r="H215" s="66">
        <f>'[1]SAU Totals New Units'!V211</f>
        <v>7.26</v>
      </c>
      <c r="I215" s="3"/>
      <c r="J215" s="65">
        <f>'[1]SAU Totals New Units'!W211+'[1]Misc. Adjustments New Units'!K207</f>
        <v>3482603.2800000003</v>
      </c>
      <c r="K215" s="5"/>
      <c r="L215" s="67">
        <v>3745236.5300000003</v>
      </c>
      <c r="M215" s="67">
        <f t="shared" si="6"/>
        <v>-262633.25</v>
      </c>
      <c r="N215" s="68">
        <f t="shared" si="7"/>
        <v>-7.0099999999999996E-2</v>
      </c>
      <c r="O215" s="7"/>
      <c r="P215" s="67">
        <f>'[1]Debt Serv New Units'!AD206</f>
        <v>0</v>
      </c>
      <c r="Q215" s="7"/>
      <c r="R215" s="69">
        <f>'[1]Vals and Pupils New Units'!R206</f>
        <v>0.04</v>
      </c>
      <c r="S215" s="69">
        <f>'[1]Vals and Pupils New Units'!S206</f>
        <v>-0.08</v>
      </c>
      <c r="T215" s="9" t="s">
        <v>197</v>
      </c>
    </row>
    <row r="216" spans="1:20" ht="13.35" customHeight="1" x14ac:dyDescent="0.2">
      <c r="A216" s="61">
        <v>905</v>
      </c>
      <c r="B216" s="61">
        <v>559</v>
      </c>
      <c r="C216" s="61"/>
      <c r="D216" s="62" t="s">
        <v>271</v>
      </c>
      <c r="E216" s="70" t="str">
        <f>IF('[1]Min SAUs'!N210&gt;0,"1"," ")</f>
        <v xml:space="preserve"> </v>
      </c>
      <c r="F216" s="65">
        <f>'[1]SAU Totals New Units'!F212</f>
        <v>6848158.7176999999</v>
      </c>
      <c r="G216" s="65">
        <f>'[1]SAU Totals New Units'!U212</f>
        <v>2462955</v>
      </c>
      <c r="H216" s="66">
        <f>'[1]SAU Totals New Units'!V212</f>
        <v>7.26</v>
      </c>
      <c r="I216" s="3"/>
      <c r="J216" s="65">
        <f>'[1]SAU Totals New Units'!W212+'[1]Misc. Adjustments New Units'!K208</f>
        <v>4385203.72</v>
      </c>
      <c r="K216" s="5"/>
      <c r="L216" s="67">
        <v>4615686.97</v>
      </c>
      <c r="M216" s="67">
        <f t="shared" si="6"/>
        <v>-230483.25</v>
      </c>
      <c r="N216" s="68">
        <f t="shared" si="7"/>
        <v>-4.99E-2</v>
      </c>
      <c r="O216" s="7"/>
      <c r="P216" s="67">
        <f>'[1]Debt Serv New Units'!AD207</f>
        <v>5238</v>
      </c>
      <c r="Q216" s="7"/>
      <c r="R216" s="69">
        <f>'[1]Vals and Pupils New Units'!R207</f>
        <v>0.02</v>
      </c>
      <c r="S216" s="69">
        <f>'[1]Vals and Pupils New Units'!S207</f>
        <v>-0.04</v>
      </c>
      <c r="T216" s="9" t="s">
        <v>224</v>
      </c>
    </row>
    <row r="217" spans="1:20" ht="13.35" customHeight="1" x14ac:dyDescent="0.2">
      <c r="A217" s="61">
        <v>913</v>
      </c>
      <c r="B217" s="61">
        <v>560</v>
      </c>
      <c r="C217" s="61"/>
      <c r="D217" s="62" t="s">
        <v>272</v>
      </c>
      <c r="E217" s="63" t="str">
        <f>IF('[1]Min SAUs'!N211&gt;0,"1"," ")</f>
        <v>1</v>
      </c>
      <c r="F217" s="65">
        <f>'[1]SAU Totals New Units'!F213</f>
        <v>35412421.693599999</v>
      </c>
      <c r="G217" s="65">
        <f>'[1]SAU Totals New Units'!U213</f>
        <v>14180595</v>
      </c>
      <c r="H217" s="66">
        <f>'[1]SAU Totals New Units'!V213</f>
        <v>7.26</v>
      </c>
      <c r="I217" s="3"/>
      <c r="J217" s="65">
        <f>'[1]SAU Totals New Units'!W213+'[1]Misc. Adjustments New Units'!K209</f>
        <v>21231826.689999998</v>
      </c>
      <c r="K217" s="5"/>
      <c r="L217" s="67">
        <v>20340904.259999998</v>
      </c>
      <c r="M217" s="67">
        <f t="shared" si="6"/>
        <v>890922.4299999997</v>
      </c>
      <c r="N217" s="68">
        <f t="shared" si="7"/>
        <v>4.3799999999999999E-2</v>
      </c>
      <c r="O217" s="7"/>
      <c r="P217" s="67">
        <f>'[1]Debt Serv New Units'!AD208</f>
        <v>0</v>
      </c>
      <c r="Q217" s="7"/>
      <c r="R217" s="69">
        <f>'[1]Vals and Pupils New Units'!R208</f>
        <v>7.0000000000000007E-2</v>
      </c>
      <c r="S217" s="69">
        <f>'[1]Vals and Pupils New Units'!S208</f>
        <v>-0.03</v>
      </c>
      <c r="T217" s="9" t="s">
        <v>238</v>
      </c>
    </row>
    <row r="218" spans="1:20" x14ac:dyDescent="0.2">
      <c r="A218" s="61">
        <v>922</v>
      </c>
      <c r="B218" s="61">
        <v>561</v>
      </c>
      <c r="C218" s="61"/>
      <c r="D218" s="62" t="s">
        <v>273</v>
      </c>
      <c r="E218" s="70" t="str">
        <f>IF('[1]Min SAUs'!N212&gt;0,"1"," ")</f>
        <v xml:space="preserve"> </v>
      </c>
      <c r="F218" s="65">
        <f>'[1]SAU Totals New Units'!F214</f>
        <v>19371468.138</v>
      </c>
      <c r="G218" s="65">
        <f>'[1]SAU Totals New Units'!U214</f>
        <v>15816077.280000001</v>
      </c>
      <c r="H218" s="66">
        <f>'[1]SAU Totals New Units'!V214</f>
        <v>6.1970000000000001</v>
      </c>
      <c r="I218" s="3" t="s">
        <v>57</v>
      </c>
      <c r="J218" s="65">
        <f>'[1]SAU Totals New Units'!W214+'[1]Misc. Adjustments New Units'!K210+'[1]Misc. Adjustments New Units'!G210</f>
        <v>5296120.17</v>
      </c>
      <c r="K218" s="5"/>
      <c r="L218" s="67">
        <v>5016592.2199999979</v>
      </c>
      <c r="M218" s="67">
        <f t="shared" si="6"/>
        <v>279527.95000000205</v>
      </c>
      <c r="N218" s="68">
        <f t="shared" si="7"/>
        <v>5.57E-2</v>
      </c>
      <c r="O218" s="7"/>
      <c r="P218" s="67">
        <f>'[1]Debt Serv New Units'!AD209</f>
        <v>-253331.75</v>
      </c>
      <c r="Q218" s="7"/>
      <c r="R218" s="69">
        <f>'[1]Vals and Pupils New Units'!R209</f>
        <v>0.04</v>
      </c>
      <c r="S218" s="69">
        <f>'[1]Vals and Pupils New Units'!S209</f>
        <v>-0.04</v>
      </c>
      <c r="T218" s="9" t="s">
        <v>227</v>
      </c>
    </row>
    <row r="219" spans="1:20" ht="13.35" customHeight="1" x14ac:dyDescent="0.2">
      <c r="A219" s="61">
        <v>932</v>
      </c>
      <c r="B219" s="61">
        <v>563</v>
      </c>
      <c r="C219" s="61">
        <v>881</v>
      </c>
      <c r="D219" s="62" t="s">
        <v>274</v>
      </c>
      <c r="E219" s="70" t="str">
        <f>IF('[1]Min SAUs'!N213&gt;0,"1"," ")</f>
        <v xml:space="preserve"> </v>
      </c>
      <c r="F219" s="65">
        <f>'[1]SAU Totals New Units'!F215</f>
        <v>8789004.1920000017</v>
      </c>
      <c r="G219" s="65">
        <f>'[1]SAU Totals New Units'!U215</f>
        <v>3992758</v>
      </c>
      <c r="H219" s="66">
        <f>'[1]SAU Totals New Units'!V215</f>
        <v>7.26</v>
      </c>
      <c r="I219" s="3"/>
      <c r="J219" s="65">
        <f>'[1]SAU Totals New Units'!W215+'[1]Misc. Adjustments New Units'!K211</f>
        <v>4796246.1899999995</v>
      </c>
      <c r="K219" s="5"/>
      <c r="L219" s="67">
        <v>4288961.2799999993</v>
      </c>
      <c r="M219" s="67">
        <f t="shared" si="6"/>
        <v>507284.91000000015</v>
      </c>
      <c r="N219" s="68">
        <f t="shared" si="7"/>
        <v>0.1183</v>
      </c>
      <c r="O219" s="7"/>
      <c r="P219" s="67">
        <f>'[1]Debt Serv New Units'!AD210</f>
        <v>5758.75</v>
      </c>
      <c r="Q219" s="7"/>
      <c r="R219" s="69">
        <f>'[1]Vals and Pupils New Units'!R210</f>
        <v>0.02</v>
      </c>
      <c r="S219" s="69">
        <f>'[1]Vals and Pupils New Units'!S210</f>
        <v>-0.03</v>
      </c>
      <c r="T219" s="9"/>
    </row>
    <row r="220" spans="1:20" ht="13.35" customHeight="1" x14ac:dyDescent="0.2">
      <c r="A220" s="61">
        <v>936</v>
      </c>
      <c r="B220" s="61">
        <v>564</v>
      </c>
      <c r="C220" s="61"/>
      <c r="D220" s="62" t="s">
        <v>275</v>
      </c>
      <c r="E220" s="70" t="str">
        <f>IF('[1]Min SAUs'!N214&gt;0,"1"," ")</f>
        <v xml:space="preserve"> </v>
      </c>
      <c r="F220" s="65">
        <f>'[1]SAU Totals New Units'!F216</f>
        <v>13506789.74</v>
      </c>
      <c r="G220" s="65">
        <f>'[1]SAU Totals New Units'!U216</f>
        <v>3561877</v>
      </c>
      <c r="H220" s="66">
        <f>'[1]SAU Totals New Units'!V216</f>
        <v>7.26</v>
      </c>
      <c r="I220" s="3"/>
      <c r="J220" s="65">
        <f>'[1]SAU Totals New Units'!W216+'[1]Misc. Adjustments New Units'!K212</f>
        <v>9944912.7400000002</v>
      </c>
      <c r="K220" s="5"/>
      <c r="L220" s="67">
        <v>8781377.1899999995</v>
      </c>
      <c r="M220" s="67">
        <f t="shared" si="6"/>
        <v>1163535.5500000007</v>
      </c>
      <c r="N220" s="68">
        <f t="shared" si="7"/>
        <v>0.13250000000000001</v>
      </c>
      <c r="O220" s="7"/>
      <c r="P220" s="67">
        <f>'[1]Debt Serv New Units'!AD211</f>
        <v>716559.41000000015</v>
      </c>
      <c r="Q220" s="7"/>
      <c r="R220" s="69">
        <f>'[1]Vals and Pupils New Units'!R211</f>
        <v>0.02</v>
      </c>
      <c r="S220" s="69">
        <f>'[1]Vals and Pupils New Units'!S211</f>
        <v>-0.05</v>
      </c>
      <c r="T220" s="9" t="s">
        <v>276</v>
      </c>
    </row>
    <row r="221" spans="1:20" ht="13.35" customHeight="1" x14ac:dyDescent="0.2">
      <c r="A221" s="61">
        <v>944</v>
      </c>
      <c r="B221" s="61">
        <v>565</v>
      </c>
      <c r="C221" s="61"/>
      <c r="D221" s="62" t="s">
        <v>277</v>
      </c>
      <c r="E221" s="63" t="str">
        <f>IF('[1]Min SAUs'!N215&gt;0,"1"," ")</f>
        <v>1</v>
      </c>
      <c r="F221" s="65">
        <f>'[1]SAU Totals New Units'!F217</f>
        <v>0</v>
      </c>
      <c r="G221" s="65">
        <f>'[1]SAU Totals New Units'!U217</f>
        <v>0</v>
      </c>
      <c r="H221" s="66">
        <f>'[1]SAU Totals New Units'!V217</f>
        <v>0</v>
      </c>
      <c r="I221" s="3"/>
      <c r="J221" s="65">
        <f>'[1]SAU Totals New Units'!W217+'[1]Misc. Adjustments New Units'!K213</f>
        <v>0</v>
      </c>
      <c r="K221" s="5"/>
      <c r="L221" s="67">
        <v>0</v>
      </c>
      <c r="M221" s="67">
        <f t="shared" si="6"/>
        <v>0</v>
      </c>
      <c r="N221" s="68">
        <f t="shared" si="7"/>
        <v>0</v>
      </c>
      <c r="O221" s="7"/>
      <c r="P221" s="67">
        <f>'[1]Debt Serv New Units'!AD212</f>
        <v>0</v>
      </c>
      <c r="Q221" s="7"/>
      <c r="R221" s="69">
        <f>'[1]Vals and Pupils New Units'!R212</f>
        <v>0</v>
      </c>
      <c r="S221" s="69">
        <f>'[1]Vals and Pupils New Units'!S212</f>
        <v>0</v>
      </c>
      <c r="T221" s="9"/>
    </row>
    <row r="222" spans="1:20" x14ac:dyDescent="0.2">
      <c r="A222" s="61">
        <v>951</v>
      </c>
      <c r="B222" s="61">
        <v>568</v>
      </c>
      <c r="C222" s="61"/>
      <c r="D222" s="62" t="s">
        <v>278</v>
      </c>
      <c r="E222" s="70" t="str">
        <f>IF('[1]Min SAUs'!N216&gt;0,"1"," ")</f>
        <v xml:space="preserve"> </v>
      </c>
      <c r="F222" s="65">
        <f>'[1]SAU Totals New Units'!F218</f>
        <v>10276513.1074</v>
      </c>
      <c r="G222" s="65">
        <f>'[1]SAU Totals New Units'!U218</f>
        <v>3777895.37</v>
      </c>
      <c r="H222" s="66">
        <f>'[1]SAU Totals New Units'!V218</f>
        <v>7.1879999999999997</v>
      </c>
      <c r="I222" s="3"/>
      <c r="J222" s="65">
        <f>'[1]SAU Totals New Units'!W218+'[1]Misc. Adjustments New Units'!K214</f>
        <v>6498617.7399999993</v>
      </c>
      <c r="K222" s="5"/>
      <c r="L222" s="67">
        <v>6433088.3000000007</v>
      </c>
      <c r="M222" s="67">
        <f t="shared" si="6"/>
        <v>65529.439999998547</v>
      </c>
      <c r="N222" s="68">
        <f t="shared" si="7"/>
        <v>1.0200000000000001E-2</v>
      </c>
      <c r="O222" s="7"/>
      <c r="P222" s="67">
        <f>'[1]Debt Serv New Units'!AD213</f>
        <v>21872.469999999972</v>
      </c>
      <c r="Q222" s="7"/>
      <c r="R222" s="69">
        <f>'[1]Vals and Pupils New Units'!R213</f>
        <v>0.03</v>
      </c>
      <c r="S222" s="69">
        <f>'[1]Vals and Pupils New Units'!S213</f>
        <v>-0.05</v>
      </c>
      <c r="T222" s="9" t="s">
        <v>279</v>
      </c>
    </row>
    <row r="223" spans="1:20" ht="13.35" customHeight="1" x14ac:dyDescent="0.2">
      <c r="A223" s="61">
        <v>957</v>
      </c>
      <c r="B223" s="61">
        <v>570</v>
      </c>
      <c r="C223" s="61"/>
      <c r="D223" s="62" t="s">
        <v>280</v>
      </c>
      <c r="E223" s="63" t="str">
        <f>IF('[1]Min SAUs'!N217&gt;0,"1"," ")</f>
        <v>1</v>
      </c>
      <c r="F223" s="65">
        <f>'[1]SAU Totals New Units'!F219</f>
        <v>5094842.0718999999</v>
      </c>
      <c r="G223" s="65">
        <f>'[1]SAU Totals New Units'!U219</f>
        <v>1706019.11</v>
      </c>
      <c r="H223" s="66">
        <f>'[1]SAU Totals New Units'!V219</f>
        <v>5.4580000000000002</v>
      </c>
      <c r="I223" s="3"/>
      <c r="J223" s="65">
        <f>'[1]SAU Totals New Units'!W219+'[1]Misc. Adjustments New Units'!K215</f>
        <v>3388822.96</v>
      </c>
      <c r="K223" s="5"/>
      <c r="L223" s="67">
        <v>3425741.8000000003</v>
      </c>
      <c r="M223" s="67">
        <f t="shared" si="6"/>
        <v>-36918.840000000317</v>
      </c>
      <c r="N223" s="68">
        <f t="shared" si="7"/>
        <v>-1.0800000000000001E-2</v>
      </c>
      <c r="O223" s="7"/>
      <c r="P223" s="67">
        <f>'[1]Debt Serv New Units'!AD214</f>
        <v>0</v>
      </c>
      <c r="Q223" s="7"/>
      <c r="R223" s="69">
        <f>'[1]Vals and Pupils New Units'!R214</f>
        <v>0</v>
      </c>
      <c r="S223" s="69">
        <f>'[1]Vals and Pupils New Units'!S214</f>
        <v>-0.01</v>
      </c>
      <c r="T223" s="9"/>
    </row>
    <row r="224" spans="1:20" ht="13.35" customHeight="1" x14ac:dyDescent="0.2">
      <c r="A224" s="61">
        <v>969</v>
      </c>
      <c r="B224" s="61">
        <v>572</v>
      </c>
      <c r="C224" s="61"/>
      <c r="D224" s="62" t="s">
        <v>281</v>
      </c>
      <c r="E224" s="63" t="str">
        <f>IF('[1]Min SAUs'!N218&gt;0,"1"," ")</f>
        <v>1</v>
      </c>
      <c r="F224" s="65">
        <f>'[1]SAU Totals New Units'!F220</f>
        <v>16726574.9122</v>
      </c>
      <c r="G224" s="65">
        <f>'[1]SAU Totals New Units'!U220</f>
        <v>9502431.7400000002</v>
      </c>
      <c r="H224" s="66">
        <f>'[1]SAU Totals New Units'!V220</f>
        <v>5.9630000000000001</v>
      </c>
      <c r="I224" s="3"/>
      <c r="J224" s="65">
        <f>'[1]SAU Totals New Units'!W220+'[1]Misc. Adjustments New Units'!K216</f>
        <v>7224143.1699999999</v>
      </c>
      <c r="K224" s="5"/>
      <c r="L224" s="67">
        <v>6672311.5099999998</v>
      </c>
      <c r="M224" s="67">
        <f t="shared" si="6"/>
        <v>551831.66000000015</v>
      </c>
      <c r="N224" s="68">
        <f t="shared" si="7"/>
        <v>8.2699999999999996E-2</v>
      </c>
      <c r="O224" s="7"/>
      <c r="P224" s="67">
        <f>'[1]Debt Serv New Units'!AD215</f>
        <v>-3044.9299999999348</v>
      </c>
      <c r="Q224" s="7"/>
      <c r="R224" s="69">
        <f>'[1]Vals and Pupils New Units'!R215</f>
        <v>0.02</v>
      </c>
      <c r="S224" s="69">
        <f>'[1]Vals and Pupils New Units'!S215</f>
        <v>-0.01</v>
      </c>
      <c r="T224" s="9"/>
    </row>
    <row r="225" spans="1:20" ht="13.35" customHeight="1" x14ac:dyDescent="0.2">
      <c r="A225" s="61">
        <v>976</v>
      </c>
      <c r="B225" s="61">
        <v>574</v>
      </c>
      <c r="C225" s="61"/>
      <c r="D225" s="62" t="s">
        <v>282</v>
      </c>
      <c r="E225" s="63" t="str">
        <f>IF('[1]Min SAUs'!N219&gt;0,"1"," ")</f>
        <v>1</v>
      </c>
      <c r="F225" s="65">
        <f>'[1]SAU Totals New Units'!F221</f>
        <v>7892270.3199999994</v>
      </c>
      <c r="G225" s="65">
        <f>'[1]SAU Totals New Units'!U221</f>
        <v>3516677.38</v>
      </c>
      <c r="H225" s="66">
        <f>'[1]SAU Totals New Units'!V221</f>
        <v>6.726</v>
      </c>
      <c r="I225" s="3"/>
      <c r="J225" s="65">
        <f>'[1]SAU Totals New Units'!W221+'[1]Misc. Adjustments New Units'!K217</f>
        <v>4375592.9400000004</v>
      </c>
      <c r="K225" s="5"/>
      <c r="L225" s="67">
        <v>4166442.49</v>
      </c>
      <c r="M225" s="67">
        <f t="shared" si="6"/>
        <v>209150.45000000019</v>
      </c>
      <c r="N225" s="68">
        <f t="shared" si="7"/>
        <v>5.0200000000000002E-2</v>
      </c>
      <c r="O225" s="7"/>
      <c r="P225" s="67">
        <f>'[1]Debt Serv New Units'!AD216</f>
        <v>-15278.080000000016</v>
      </c>
      <c r="Q225" s="7"/>
      <c r="R225" s="69">
        <f>'[1]Vals and Pupils New Units'!R216</f>
        <v>0.02</v>
      </c>
      <c r="S225" s="69">
        <f>'[1]Vals and Pupils New Units'!S216</f>
        <v>-0.05</v>
      </c>
      <c r="T225" s="9"/>
    </row>
    <row r="226" spans="1:20" ht="13.35" customHeight="1" x14ac:dyDescent="0.2">
      <c r="A226" s="61">
        <v>984</v>
      </c>
      <c r="B226" s="61">
        <v>575</v>
      </c>
      <c r="C226" s="61"/>
      <c r="D226" s="62" t="s">
        <v>283</v>
      </c>
      <c r="E226" s="63" t="str">
        <f>IF('[1]Min SAUs'!N220&gt;0,"1"," ")</f>
        <v>1</v>
      </c>
      <c r="F226" s="65">
        <f>'[1]SAU Totals New Units'!F222</f>
        <v>35833323.175399996</v>
      </c>
      <c r="G226" s="65">
        <f>'[1]SAU Totals New Units'!U222</f>
        <v>15847643.300000001</v>
      </c>
      <c r="H226" s="66">
        <f>'[1]SAU Totals New Units'!V222</f>
        <v>4.6479999999999997</v>
      </c>
      <c r="I226" s="3"/>
      <c r="J226" s="65">
        <f>'[1]SAU Totals New Units'!W222+'[1]Misc. Adjustments New Units'!K218</f>
        <v>19985679.879999999</v>
      </c>
      <c r="K226" s="5"/>
      <c r="L226" s="67">
        <v>18699611.109999999</v>
      </c>
      <c r="M226" s="67">
        <f t="shared" si="6"/>
        <v>1286068.7699999996</v>
      </c>
      <c r="N226" s="68">
        <f t="shared" si="7"/>
        <v>6.88E-2</v>
      </c>
      <c r="O226" s="7"/>
      <c r="P226" s="67">
        <f>'[1]Debt Serv New Units'!AD217</f>
        <v>-837718.92000000039</v>
      </c>
      <c r="Q226" s="7"/>
      <c r="R226" s="69">
        <f>'[1]Vals and Pupils New Units'!R217</f>
        <v>0.03</v>
      </c>
      <c r="S226" s="69">
        <f>'[1]Vals and Pupils New Units'!S217</f>
        <v>-0.01</v>
      </c>
      <c r="T226" s="9"/>
    </row>
    <row r="227" spans="1:20" ht="13.35" customHeight="1" x14ac:dyDescent="0.2">
      <c r="A227" s="61">
        <v>994</v>
      </c>
      <c r="B227" s="61">
        <v>576</v>
      </c>
      <c r="C227" s="61">
        <v>891</v>
      </c>
      <c r="D227" s="62" t="s">
        <v>284</v>
      </c>
      <c r="E227" s="70" t="str">
        <f>IF('[1]Min SAUs'!N221&gt;0,"1"," ")</f>
        <v xml:space="preserve"> </v>
      </c>
      <c r="F227" s="65">
        <f>'[1]SAU Totals New Units'!F223</f>
        <v>700364.38</v>
      </c>
      <c r="G227" s="65">
        <f>'[1]SAU Totals New Units'!U223</f>
        <v>611230.47</v>
      </c>
      <c r="H227" s="66">
        <f>'[1]SAU Totals New Units'!V223</f>
        <v>3.8319999999999999</v>
      </c>
      <c r="I227" s="3"/>
      <c r="J227" s="65">
        <f>'[1]SAU Totals New Units'!W223+'[1]Misc. Adjustments New Units'!K219</f>
        <v>89133.910000000033</v>
      </c>
      <c r="K227" s="5"/>
      <c r="L227" s="67">
        <v>116631.75000000012</v>
      </c>
      <c r="M227" s="67">
        <f t="shared" si="6"/>
        <v>-27497.840000000084</v>
      </c>
      <c r="N227" s="68">
        <f t="shared" si="7"/>
        <v>-0.23580000000000001</v>
      </c>
      <c r="O227" s="7"/>
      <c r="P227" s="67">
        <f>'[1]Debt Serv New Units'!AD218</f>
        <v>0</v>
      </c>
      <c r="Q227" s="7"/>
      <c r="R227" s="69">
        <f>'[1]Vals and Pupils New Units'!R218</f>
        <v>0.01</v>
      </c>
      <c r="S227" s="69">
        <f>'[1]Vals and Pupils New Units'!S218</f>
        <v>-0.09</v>
      </c>
      <c r="T227" s="9"/>
    </row>
    <row r="228" spans="1:20" ht="13.35" customHeight="1" x14ac:dyDescent="0.2">
      <c r="A228" s="86"/>
      <c r="B228" s="87" t="s">
        <v>285</v>
      </c>
      <c r="C228" s="87"/>
      <c r="D228" s="88"/>
      <c r="E228" s="88"/>
      <c r="F228" s="89"/>
      <c r="G228" s="89"/>
      <c r="H228" s="89"/>
      <c r="I228" s="90"/>
      <c r="J228" s="89"/>
      <c r="K228" s="88"/>
      <c r="L228" s="91"/>
      <c r="M228" s="91"/>
      <c r="N228" s="91"/>
      <c r="O228" s="92"/>
      <c r="P228" s="92"/>
      <c r="Q228" s="92"/>
      <c r="R228" s="93"/>
      <c r="S228" s="94"/>
      <c r="T228" s="95"/>
    </row>
    <row r="229" spans="1:20" ht="13.35" customHeight="1" x14ac:dyDescent="0.2">
      <c r="A229" s="61">
        <v>1009</v>
      </c>
      <c r="B229" s="61">
        <v>791</v>
      </c>
      <c r="C229" s="61"/>
      <c r="D229" s="62" t="s">
        <v>286</v>
      </c>
      <c r="E229" s="70" t="str">
        <f>IF('[1]Min SAUs'!N223&gt;0,"1"," ")</f>
        <v xml:space="preserve"> </v>
      </c>
      <c r="F229" s="65">
        <f>'[1]SAU Totals New Units'!F224</f>
        <v>1651035.24</v>
      </c>
      <c r="G229" s="65">
        <f>'[1]SAU Totals New Units'!U224</f>
        <v>70059</v>
      </c>
      <c r="H229" s="66">
        <f>'[1]SAU Totals New Units'!V224</f>
        <v>7.26</v>
      </c>
      <c r="I229" s="3"/>
      <c r="J229" s="65">
        <f>'[1]SAU Totals New Units'!W224+'[1]Misc. Adjustments New Units'!K220</f>
        <v>1580976.24</v>
      </c>
      <c r="K229" s="5"/>
      <c r="L229" s="67">
        <v>1531003.67</v>
      </c>
      <c r="M229" s="67">
        <f>J229-L229</f>
        <v>49972.570000000065</v>
      </c>
      <c r="N229" s="68">
        <f t="shared" ref="N229:N283" si="8">IF(M229=0,0,ROUND((J229-L229)/L229,4))</f>
        <v>3.2599999999999997E-2</v>
      </c>
      <c r="O229" s="7"/>
      <c r="P229" s="67">
        <f>'[1]Debt Serv New Units'!AD219</f>
        <v>0</v>
      </c>
      <c r="Q229" s="7"/>
      <c r="R229" s="69">
        <f>'[1]Vals and Pupils New Units'!R219</f>
        <v>0.03</v>
      </c>
      <c r="S229" s="69">
        <f>'[1]Vals and Pupils New Units'!S219</f>
        <v>-0.06</v>
      </c>
      <c r="T229" s="9"/>
    </row>
    <row r="230" spans="1:20" ht="13.35" customHeight="1" x14ac:dyDescent="0.2">
      <c r="A230" s="61">
        <v>1011</v>
      </c>
      <c r="B230" s="61">
        <v>792</v>
      </c>
      <c r="C230" s="61"/>
      <c r="D230" s="62" t="s">
        <v>287</v>
      </c>
      <c r="E230" s="63" t="str">
        <f>IF('[1]Min SAUs'!N224&gt;0,"1"," ")</f>
        <v>1</v>
      </c>
      <c r="F230" s="65">
        <f>'[1]SAU Totals New Units'!F225</f>
        <v>2795123.31</v>
      </c>
      <c r="G230" s="65">
        <f>'[1]SAU Totals New Units'!U225</f>
        <v>22929.5</v>
      </c>
      <c r="H230" s="66">
        <f>'[1]SAU Totals New Units'!V225</f>
        <v>7.26</v>
      </c>
      <c r="I230" s="3"/>
      <c r="J230" s="65">
        <f>'[1]SAU Totals New Units'!W225+'[1]Misc. Adjustments New Units'!K221</f>
        <v>2772193.81</v>
      </c>
      <c r="K230" s="5"/>
      <c r="L230" s="67">
        <v>2453336.7200000002</v>
      </c>
      <c r="M230" s="67">
        <f>J230-L230</f>
        <v>318857.08999999985</v>
      </c>
      <c r="N230" s="68">
        <f t="shared" si="8"/>
        <v>0.13</v>
      </c>
      <c r="O230" s="7"/>
      <c r="P230" s="67">
        <f>'[1]Debt Serv New Units'!AD220</f>
        <v>0</v>
      </c>
      <c r="Q230" s="7"/>
      <c r="R230" s="69">
        <f>'[1]Vals and Pupils New Units'!R220</f>
        <v>0.03</v>
      </c>
      <c r="S230" s="69">
        <f>'[1]Vals and Pupils New Units'!S220</f>
        <v>0.03</v>
      </c>
      <c r="T230" s="9"/>
    </row>
    <row r="231" spans="1:20" ht="13.35" customHeight="1" x14ac:dyDescent="0.2">
      <c r="A231" s="61">
        <v>1013</v>
      </c>
      <c r="B231" s="61">
        <v>793</v>
      </c>
      <c r="C231" s="61"/>
      <c r="D231" s="62" t="s">
        <v>288</v>
      </c>
      <c r="E231" s="70" t="str">
        <f>IF('[1]Min SAUs'!N225&gt;0,"1"," ")</f>
        <v xml:space="preserve"> </v>
      </c>
      <c r="F231" s="65">
        <f>'[1]SAU Totals New Units'!F226</f>
        <v>2579379.12</v>
      </c>
      <c r="G231" s="65">
        <f>'[1]SAU Totals New Units'!U226</f>
        <v>13733.5</v>
      </c>
      <c r="H231" s="66">
        <f>'[1]SAU Totals New Units'!V226</f>
        <v>7.26</v>
      </c>
      <c r="I231" s="3"/>
      <c r="J231" s="65">
        <f>'[1]SAU Totals New Units'!W226+'[1]Misc. Adjustments New Units'!K222</f>
        <v>2565645.62</v>
      </c>
      <c r="K231" s="5"/>
      <c r="L231" s="67">
        <v>2450900.1799999997</v>
      </c>
      <c r="M231" s="67">
        <f>J231-L231</f>
        <v>114745.44000000041</v>
      </c>
      <c r="N231" s="68">
        <f t="shared" si="8"/>
        <v>4.6800000000000001E-2</v>
      </c>
      <c r="O231" s="7"/>
      <c r="P231" s="67">
        <f>'[1]Debt Serv New Units'!AD221</f>
        <v>0</v>
      </c>
      <c r="Q231" s="7"/>
      <c r="R231" s="69">
        <f>'[1]Vals and Pupils New Units'!R221</f>
        <v>0.02</v>
      </c>
      <c r="S231" s="69">
        <f>'[1]Vals and Pupils New Units'!S221</f>
        <v>-0.03</v>
      </c>
      <c r="T231" s="9"/>
    </row>
    <row r="232" spans="1:20" ht="13.35" customHeight="1" x14ac:dyDescent="0.2">
      <c r="A232" s="96"/>
      <c r="B232" s="97" t="s">
        <v>289</v>
      </c>
      <c r="C232" s="97"/>
      <c r="D232" s="98"/>
      <c r="E232" s="98"/>
      <c r="F232" s="99"/>
      <c r="G232" s="99"/>
      <c r="H232" s="100"/>
      <c r="I232" s="101"/>
      <c r="J232" s="99"/>
      <c r="K232" s="102"/>
      <c r="L232" s="103"/>
      <c r="M232" s="103"/>
      <c r="N232" s="103"/>
      <c r="O232" s="104"/>
      <c r="P232" s="104"/>
      <c r="Q232" s="104"/>
      <c r="R232" s="105"/>
      <c r="S232" s="105"/>
      <c r="T232" s="106"/>
    </row>
    <row r="233" spans="1:20" ht="13.35" customHeight="1" x14ac:dyDescent="0.2">
      <c r="A233" s="71">
        <v>1438</v>
      </c>
      <c r="B233" s="71">
        <v>801</v>
      </c>
      <c r="C233" s="72"/>
      <c r="D233" s="73" t="s">
        <v>290</v>
      </c>
      <c r="E233" s="107" t="str">
        <f>IF('[1]Min SAUs'!N227&gt;0,"1"," ")</f>
        <v>1</v>
      </c>
      <c r="F233" s="65">
        <f>'[1]SAU Totals New Units'!F227</f>
        <v>28887631.862399999</v>
      </c>
      <c r="G233" s="65">
        <f>'[1]SAU Totals New Units'!U227</f>
        <v>13040838.789999999</v>
      </c>
      <c r="H233" s="66">
        <f>'[1]SAU Totals New Units'!V227</f>
        <v>6.0940000000000003</v>
      </c>
      <c r="I233" s="3" t="s">
        <v>57</v>
      </c>
      <c r="J233" s="65">
        <f>'[1]SAU Totals New Units'!W227+'[1]Misc. Adjustments New Units'!K223</f>
        <v>17612958.120000001</v>
      </c>
      <c r="K233" s="5"/>
      <c r="L233" s="67">
        <v>16599869.609999998</v>
      </c>
      <c r="M233" s="67">
        <f>J233-L233</f>
        <v>1013088.5100000035</v>
      </c>
      <c r="N233" s="68">
        <f t="shared" si="8"/>
        <v>6.0999999999999999E-2</v>
      </c>
      <c r="O233" s="7"/>
      <c r="P233" s="67">
        <f>'[1]Debt Serv New Units'!AD222</f>
        <v>-182895.56000000052</v>
      </c>
      <c r="Q233" s="7"/>
      <c r="R233" s="69">
        <f>'[1]Vals and Pupils New Units'!R222</f>
        <v>0.03</v>
      </c>
      <c r="S233" s="69">
        <f>'[1]Vals and Pupils New Units'!S222</f>
        <v>-0.04</v>
      </c>
      <c r="T233" s="9"/>
    </row>
    <row r="234" spans="1:20" ht="13.35" customHeight="1" x14ac:dyDescent="0.2">
      <c r="A234" s="61">
        <v>1445</v>
      </c>
      <c r="B234" s="61">
        <v>802</v>
      </c>
      <c r="C234" s="61"/>
      <c r="D234" s="62" t="s">
        <v>291</v>
      </c>
      <c r="E234" s="107" t="str">
        <f>IF('[1]Min SAUs'!N228&gt;0,"1"," ")</f>
        <v>1</v>
      </c>
      <c r="F234" s="65">
        <f>'[1]SAU Totals New Units'!F228</f>
        <v>23976488.32</v>
      </c>
      <c r="G234" s="65">
        <f>'[1]SAU Totals New Units'!U228</f>
        <v>9635109</v>
      </c>
      <c r="H234" s="66">
        <f>'[1]SAU Totals New Units'!V228</f>
        <v>7.26</v>
      </c>
      <c r="I234" s="3"/>
      <c r="J234" s="65">
        <f>'[1]SAU Totals New Units'!W228+'[1]Misc. Adjustments New Units'!K224</f>
        <v>14341379.32</v>
      </c>
      <c r="K234" s="5"/>
      <c r="L234" s="67">
        <v>13398149.949999999</v>
      </c>
      <c r="M234" s="67">
        <f t="shared" ref="M234:M261" si="9">J234-L234</f>
        <v>943229.37000000104</v>
      </c>
      <c r="N234" s="68">
        <f t="shared" si="8"/>
        <v>7.0400000000000004E-2</v>
      </c>
      <c r="O234" s="7"/>
      <c r="P234" s="67">
        <f>'[1]Debt Serv New Units'!AD223</f>
        <v>-47818.64000000013</v>
      </c>
      <c r="Q234" s="7"/>
      <c r="R234" s="69">
        <f>'[1]Vals and Pupils New Units'!R223</f>
        <v>0.04</v>
      </c>
      <c r="S234" s="69">
        <f>'[1]Vals and Pupils New Units'!S223</f>
        <v>-0.05</v>
      </c>
      <c r="T234" s="9"/>
    </row>
    <row r="235" spans="1:20" x14ac:dyDescent="0.2">
      <c r="A235" s="61">
        <v>1446</v>
      </c>
      <c r="B235" s="61">
        <v>804</v>
      </c>
      <c r="C235" s="61"/>
      <c r="D235" s="62" t="s">
        <v>292</v>
      </c>
      <c r="E235" s="71" t="str">
        <f>IF('[1]Min SAUs'!N229&gt;0,"1"," ")</f>
        <v xml:space="preserve"> </v>
      </c>
      <c r="F235" s="65">
        <f>'[1]SAU Totals New Units'!F229</f>
        <v>16321748.731900001</v>
      </c>
      <c r="G235" s="65">
        <f>'[1]SAU Totals New Units'!U229</f>
        <v>5679740</v>
      </c>
      <c r="H235" s="66">
        <f>'[1]SAU Totals New Units'!V229</f>
        <v>7.26</v>
      </c>
      <c r="I235" s="3"/>
      <c r="J235" s="65">
        <f>'[1]SAU Totals New Units'!W229+'[1]Misc. Adjustments New Units'!K225</f>
        <v>10642008.73</v>
      </c>
      <c r="K235" s="5"/>
      <c r="L235" s="67">
        <v>10986740.850000001</v>
      </c>
      <c r="M235" s="67">
        <f t="shared" si="9"/>
        <v>-344732.12000000104</v>
      </c>
      <c r="N235" s="68">
        <f t="shared" si="8"/>
        <v>-3.1399999999999997E-2</v>
      </c>
      <c r="O235" s="7"/>
      <c r="P235" s="67">
        <f>'[1]Debt Serv New Units'!AD224</f>
        <v>-17967.300000000047</v>
      </c>
      <c r="Q235" s="7"/>
      <c r="R235" s="69">
        <f>'[1]Vals and Pupils New Units'!R224</f>
        <v>0.04</v>
      </c>
      <c r="S235" s="69">
        <f>'[1]Vals and Pupils New Units'!S224</f>
        <v>-0.03</v>
      </c>
      <c r="T235" s="9" t="s">
        <v>260</v>
      </c>
    </row>
    <row r="236" spans="1:20" ht="13.35" customHeight="1" x14ac:dyDescent="0.2">
      <c r="A236" s="61">
        <v>1449</v>
      </c>
      <c r="B236" s="61">
        <v>805</v>
      </c>
      <c r="C236" s="61"/>
      <c r="D236" s="62" t="s">
        <v>293</v>
      </c>
      <c r="E236" s="107" t="str">
        <f>IF('[1]Min SAUs'!N230&gt;0,"1"," ")</f>
        <v>1</v>
      </c>
      <c r="F236" s="65">
        <f>'[1]SAU Totals New Units'!F230</f>
        <v>23020951.9375</v>
      </c>
      <c r="G236" s="65">
        <f>'[1]SAU Totals New Units'!U230</f>
        <v>16487730.52</v>
      </c>
      <c r="H236" s="66">
        <f>'[1]SAU Totals New Units'!V230</f>
        <v>6.8419999999999996</v>
      </c>
      <c r="I236" s="3"/>
      <c r="J236" s="65">
        <f>'[1]SAU Totals New Units'!W230+'[1]Misc. Adjustments New Units'!K226</f>
        <v>6533221.4200000018</v>
      </c>
      <c r="K236" s="5"/>
      <c r="L236" s="67">
        <v>6493410.1999999993</v>
      </c>
      <c r="M236" s="67">
        <f t="shared" si="9"/>
        <v>39811.220000002533</v>
      </c>
      <c r="N236" s="68">
        <f t="shared" si="8"/>
        <v>6.1000000000000004E-3</v>
      </c>
      <c r="O236" s="7"/>
      <c r="P236" s="67">
        <f>'[1]Debt Serv New Units'!AD225</f>
        <v>-44368.180000000168</v>
      </c>
      <c r="Q236" s="7"/>
      <c r="R236" s="69">
        <f>'[1]Vals and Pupils New Units'!R225</f>
        <v>7.0000000000000007E-2</v>
      </c>
      <c r="S236" s="69">
        <f>'[1]Vals and Pupils New Units'!S225</f>
        <v>-0.02</v>
      </c>
      <c r="T236" s="9" t="s">
        <v>294</v>
      </c>
    </row>
    <row r="237" spans="1:20" ht="13.35" customHeight="1" x14ac:dyDescent="0.2">
      <c r="A237" s="61">
        <v>1508</v>
      </c>
      <c r="B237" s="61">
        <v>809</v>
      </c>
      <c r="C237" s="61"/>
      <c r="D237" s="62" t="s">
        <v>295</v>
      </c>
      <c r="E237" s="71" t="str">
        <f>IF('[1]Min SAUs'!N231&gt;0,"1"," ")</f>
        <v xml:space="preserve"> </v>
      </c>
      <c r="F237" s="65">
        <f>'[1]SAU Totals New Units'!F231</f>
        <v>30832945.121399999</v>
      </c>
      <c r="G237" s="65">
        <f>'[1]SAU Totals New Units'!U231</f>
        <v>9418394.3100000005</v>
      </c>
      <c r="H237" s="66">
        <f>'[1]SAU Totals New Units'!V231</f>
        <v>6.875</v>
      </c>
      <c r="I237" s="3" t="s">
        <v>57</v>
      </c>
      <c r="J237" s="65">
        <f>'[1]SAU Totals New Units'!W231+'[1]Misc. Adjustments New Units'!K227</f>
        <v>23959176.32</v>
      </c>
      <c r="K237" s="5"/>
      <c r="L237" s="67">
        <v>21936145.34</v>
      </c>
      <c r="M237" s="67">
        <f t="shared" si="9"/>
        <v>2023030.9800000004</v>
      </c>
      <c r="N237" s="68">
        <f t="shared" si="8"/>
        <v>9.2200000000000004E-2</v>
      </c>
      <c r="O237" s="7"/>
      <c r="P237" s="67">
        <f>'[1]Debt Serv New Units'!AD226</f>
        <v>729923.73999999976</v>
      </c>
      <c r="Q237" s="7"/>
      <c r="R237" s="69">
        <f>'[1]Vals and Pupils New Units'!R226</f>
        <v>0.03</v>
      </c>
      <c r="S237" s="69">
        <f>'[1]Vals and Pupils New Units'!S226</f>
        <v>-0.05</v>
      </c>
      <c r="T237" s="9" t="s">
        <v>296</v>
      </c>
    </row>
    <row r="238" spans="1:20" ht="13.35" customHeight="1" x14ac:dyDescent="0.2">
      <c r="A238" s="61">
        <v>1450</v>
      </c>
      <c r="B238" s="61">
        <v>810</v>
      </c>
      <c r="C238" s="61"/>
      <c r="D238" s="62" t="s">
        <v>297</v>
      </c>
      <c r="E238" s="71" t="str">
        <f>IF('[1]Min SAUs'!N232&gt;0,"1"," ")</f>
        <v xml:space="preserve"> </v>
      </c>
      <c r="F238" s="65">
        <f>'[1]SAU Totals New Units'!F232</f>
        <v>23154746.863699999</v>
      </c>
      <c r="G238" s="65">
        <f>'[1]SAU Totals New Units'!U232</f>
        <v>7621124.8899999997</v>
      </c>
      <c r="H238" s="66">
        <f>'[1]SAU Totals New Units'!V232</f>
        <v>6.6059999999999999</v>
      </c>
      <c r="I238" s="3"/>
      <c r="J238" s="65">
        <f>'[1]SAU Totals New Units'!W232+'[1]Misc. Adjustments New Units'!K228</f>
        <v>15533621.969999999</v>
      </c>
      <c r="K238" s="5"/>
      <c r="L238" s="67">
        <v>13877430.949999999</v>
      </c>
      <c r="M238" s="67">
        <f t="shared" si="9"/>
        <v>1656191.0199999996</v>
      </c>
      <c r="N238" s="68">
        <f t="shared" si="8"/>
        <v>0.1193</v>
      </c>
      <c r="O238" s="7"/>
      <c r="P238" s="67">
        <f>'[1]Debt Serv New Units'!AD227</f>
        <v>0</v>
      </c>
      <c r="Q238" s="7"/>
      <c r="R238" s="69">
        <f>'[1]Vals and Pupils New Units'!R227</f>
        <v>0.02</v>
      </c>
      <c r="S238" s="69">
        <f>'[1]Vals and Pupils New Units'!S227</f>
        <v>-0.01</v>
      </c>
      <c r="T238" s="9" t="s">
        <v>55</v>
      </c>
    </row>
    <row r="239" spans="1:20" ht="13.35" customHeight="1" x14ac:dyDescent="0.2">
      <c r="A239" s="61">
        <v>1451</v>
      </c>
      <c r="B239" s="61">
        <v>812</v>
      </c>
      <c r="C239" s="61"/>
      <c r="D239" s="62" t="s">
        <v>298</v>
      </c>
      <c r="E239" s="71" t="str">
        <f>IF('[1]Min SAUs'!N233&gt;0,"1"," ")</f>
        <v xml:space="preserve"> </v>
      </c>
      <c r="F239" s="65">
        <f>'[1]SAU Totals New Units'!F233</f>
        <v>18648081.363600001</v>
      </c>
      <c r="G239" s="65">
        <f>'[1]SAU Totals New Units'!U233</f>
        <v>7596540.8700000001</v>
      </c>
      <c r="H239" s="66">
        <f>'[1]SAU Totals New Units'!V233</f>
        <v>6.4790000000000001</v>
      </c>
      <c r="I239" s="3"/>
      <c r="J239" s="65">
        <f>'[1]SAU Totals New Units'!W233+'[1]Misc. Adjustments New Units'!K229</f>
        <v>11051540.489999998</v>
      </c>
      <c r="K239" s="5"/>
      <c r="L239" s="67">
        <v>10857239.190000001</v>
      </c>
      <c r="M239" s="67">
        <f t="shared" si="9"/>
        <v>194301.29999999702</v>
      </c>
      <c r="N239" s="68">
        <f t="shared" si="8"/>
        <v>1.7899999999999999E-2</v>
      </c>
      <c r="O239" s="7"/>
      <c r="P239" s="67">
        <f>'[1]Debt Serv New Units'!AD228</f>
        <v>-60440.639999999898</v>
      </c>
      <c r="Q239" s="7"/>
      <c r="R239" s="69">
        <f>'[1]Vals and Pupils New Units'!R228</f>
        <v>0.04</v>
      </c>
      <c r="S239" s="69">
        <f>'[1]Vals and Pupils New Units'!S228</f>
        <v>-0.03</v>
      </c>
      <c r="T239" s="9" t="s">
        <v>299</v>
      </c>
    </row>
    <row r="240" spans="1:20" ht="13.35" customHeight="1" x14ac:dyDescent="0.2">
      <c r="A240" s="71">
        <v>1452</v>
      </c>
      <c r="B240" s="71">
        <v>813</v>
      </c>
      <c r="C240" s="72"/>
      <c r="D240" s="73" t="s">
        <v>300</v>
      </c>
      <c r="E240" s="71" t="str">
        <f>IF('[1]Min SAUs'!N234&gt;0,"1"," ")</f>
        <v xml:space="preserve"> </v>
      </c>
      <c r="F240" s="65">
        <f>'[1]SAU Totals New Units'!F234</f>
        <v>21736665.336800002</v>
      </c>
      <c r="G240" s="65">
        <f>'[1]SAU Totals New Units'!U234</f>
        <v>14642557.210000001</v>
      </c>
      <c r="H240" s="66">
        <f>'[1]SAU Totals New Units'!V234</f>
        <v>6.9660000000000002</v>
      </c>
      <c r="I240" s="3"/>
      <c r="J240" s="65">
        <f>'[1]SAU Totals New Units'!W234+'[1]Misc. Adjustments New Units'!K230</f>
        <v>7094108.129999999</v>
      </c>
      <c r="K240" s="5"/>
      <c r="L240" s="67">
        <v>5513857.7200000007</v>
      </c>
      <c r="M240" s="67">
        <f t="shared" si="9"/>
        <v>1580250.4099999983</v>
      </c>
      <c r="N240" s="68">
        <f t="shared" si="8"/>
        <v>0.28660000000000002</v>
      </c>
      <c r="O240" s="7"/>
      <c r="P240" s="67">
        <f>'[1]Debt Serv New Units'!AD229</f>
        <v>0</v>
      </c>
      <c r="Q240" s="7"/>
      <c r="R240" s="69">
        <f>'[1]Vals and Pupils New Units'!R229</f>
        <v>0.02</v>
      </c>
      <c r="S240" s="69">
        <f>'[1]Vals and Pupils New Units'!S229</f>
        <v>-0.03</v>
      </c>
      <c r="T240" s="9" t="s">
        <v>301</v>
      </c>
    </row>
    <row r="241" spans="1:20" x14ac:dyDescent="0.2">
      <c r="A241" s="61">
        <v>1455</v>
      </c>
      <c r="B241" s="61">
        <v>814</v>
      </c>
      <c r="C241" s="61"/>
      <c r="D241" s="62" t="s">
        <v>302</v>
      </c>
      <c r="E241" s="71" t="str">
        <f>IF('[1]Min SAUs'!N235&gt;0,"1"," ")</f>
        <v xml:space="preserve"> </v>
      </c>
      <c r="F241" s="65">
        <f>'[1]SAU Totals New Units'!F235</f>
        <v>40355376.285999998</v>
      </c>
      <c r="G241" s="65">
        <f>'[1]SAU Totals New Units'!U235</f>
        <v>22328099.510000002</v>
      </c>
      <c r="H241" s="66">
        <f>'[1]SAU Totals New Units'!V235</f>
        <v>6.9219999999999997</v>
      </c>
      <c r="I241" s="3"/>
      <c r="J241" s="65">
        <f>'[1]SAU Totals New Units'!W235+'[1]Misc. Adjustments New Units'!K231</f>
        <v>18027276.779999997</v>
      </c>
      <c r="K241" s="5"/>
      <c r="L241" s="67">
        <v>15835143</v>
      </c>
      <c r="M241" s="67">
        <f t="shared" si="9"/>
        <v>2192133.7799999975</v>
      </c>
      <c r="N241" s="68">
        <f t="shared" si="8"/>
        <v>0.1384</v>
      </c>
      <c r="O241" s="7"/>
      <c r="P241" s="67">
        <f>'[1]Debt Serv New Units'!AD230</f>
        <v>-56475</v>
      </c>
      <c r="Q241" s="7"/>
      <c r="R241" s="69">
        <f>'[1]Vals and Pupils New Units'!R230</f>
        <v>0.06</v>
      </c>
      <c r="S241" s="69">
        <f>'[1]Vals and Pupils New Units'!S230</f>
        <v>0.01</v>
      </c>
      <c r="T241" s="9" t="s">
        <v>55</v>
      </c>
    </row>
    <row r="242" spans="1:20" x14ac:dyDescent="0.2">
      <c r="A242" s="61">
        <v>1456</v>
      </c>
      <c r="B242" s="61">
        <v>816</v>
      </c>
      <c r="C242" s="61"/>
      <c r="D242" s="62" t="s">
        <v>303</v>
      </c>
      <c r="E242" s="71" t="str">
        <f>IF('[1]Min SAUs'!N236&gt;0,"1"," ")</f>
        <v xml:space="preserve"> </v>
      </c>
      <c r="F242" s="65">
        <f>'[1]SAU Totals New Units'!F236</f>
        <v>20072623.278000001</v>
      </c>
      <c r="G242" s="65">
        <f>'[1]SAU Totals New Units'!U236</f>
        <v>7780542</v>
      </c>
      <c r="H242" s="66">
        <f>'[1]SAU Totals New Units'!V236</f>
        <v>7.26</v>
      </c>
      <c r="I242" s="3"/>
      <c r="J242" s="65">
        <f>'[1]SAU Totals New Units'!W236+'[1]Misc. Adjustments New Units'!K232</f>
        <v>12292081.280000001</v>
      </c>
      <c r="K242" s="5"/>
      <c r="L242" s="67">
        <v>12080707.010000002</v>
      </c>
      <c r="M242" s="67">
        <f t="shared" si="9"/>
        <v>211374.26999999955</v>
      </c>
      <c r="N242" s="68">
        <f t="shared" si="8"/>
        <v>1.7500000000000002E-2</v>
      </c>
      <c r="O242" s="7"/>
      <c r="P242" s="67">
        <f>'[1]Debt Serv New Units'!AD231</f>
        <v>-36822</v>
      </c>
      <c r="Q242" s="7"/>
      <c r="R242" s="69">
        <f>'[1]Vals and Pupils New Units'!R231</f>
        <v>0.04</v>
      </c>
      <c r="S242" s="69">
        <f>'[1]Vals and Pupils New Units'!S231</f>
        <v>-0.06</v>
      </c>
      <c r="T242" s="9" t="s">
        <v>304</v>
      </c>
    </row>
    <row r="243" spans="1:20" x14ac:dyDescent="0.2">
      <c r="A243" s="61">
        <v>1457</v>
      </c>
      <c r="B243" s="61">
        <v>818</v>
      </c>
      <c r="C243" s="61"/>
      <c r="D243" s="62" t="s">
        <v>305</v>
      </c>
      <c r="E243" s="71" t="str">
        <f>IF('[1]Min SAUs'!N237&gt;0,"1"," ")</f>
        <v xml:space="preserve"> </v>
      </c>
      <c r="F243" s="65">
        <f>'[1]SAU Totals New Units'!F237</f>
        <v>31164979.021600001</v>
      </c>
      <c r="G243" s="65">
        <f>'[1]SAU Totals New Units'!U237</f>
        <v>15987383.93</v>
      </c>
      <c r="H243" s="66">
        <f>'[1]SAU Totals New Units'!V237</f>
        <v>6.8680000000000003</v>
      </c>
      <c r="I243" s="3"/>
      <c r="J243" s="65">
        <f>'[1]SAU Totals New Units'!W237+'[1]Misc. Adjustments New Units'!K233</f>
        <v>15177595.09</v>
      </c>
      <c r="K243" s="5"/>
      <c r="L243" s="67">
        <v>14095979.880000003</v>
      </c>
      <c r="M243" s="67">
        <f t="shared" si="9"/>
        <v>1081615.2099999972</v>
      </c>
      <c r="N243" s="68">
        <f t="shared" si="8"/>
        <v>7.6700000000000004E-2</v>
      </c>
      <c r="O243" s="7"/>
      <c r="P243" s="67">
        <f>'[1]Debt Serv New Units'!AD232</f>
        <v>5189</v>
      </c>
      <c r="Q243" s="7"/>
      <c r="R243" s="69">
        <f>'[1]Vals and Pupils New Units'!R232</f>
        <v>0.04</v>
      </c>
      <c r="S243" s="69">
        <f>'[1]Vals and Pupils New Units'!S232</f>
        <v>-0.03</v>
      </c>
      <c r="T243" s="9"/>
    </row>
    <row r="244" spans="1:20" ht="13.35" customHeight="1" x14ac:dyDescent="0.2">
      <c r="A244" s="61">
        <v>1458</v>
      </c>
      <c r="B244" s="61">
        <v>819</v>
      </c>
      <c r="C244" s="61"/>
      <c r="D244" s="62" t="s">
        <v>306</v>
      </c>
      <c r="E244" s="71" t="str">
        <f>IF('[1]Min SAUs'!N238&gt;0,"1"," ")</f>
        <v xml:space="preserve"> </v>
      </c>
      <c r="F244" s="65">
        <f>'[1]SAU Totals New Units'!F238</f>
        <v>27014449.3803</v>
      </c>
      <c r="G244" s="65">
        <f>'[1]SAU Totals New Units'!U238</f>
        <v>7820230</v>
      </c>
      <c r="H244" s="66">
        <f>'[1]SAU Totals New Units'!V238</f>
        <v>7.26</v>
      </c>
      <c r="I244" s="3"/>
      <c r="J244" s="65">
        <f>'[1]SAU Totals New Units'!W238+'[1]Misc. Adjustments New Units'!K234</f>
        <v>19194219.379999999</v>
      </c>
      <c r="K244" s="5"/>
      <c r="L244" s="67">
        <v>18171894.68</v>
      </c>
      <c r="M244" s="67">
        <f t="shared" si="9"/>
        <v>1022324.6999999993</v>
      </c>
      <c r="N244" s="68">
        <f t="shared" si="8"/>
        <v>5.6300000000000003E-2</v>
      </c>
      <c r="O244" s="7"/>
      <c r="P244" s="67">
        <f>'[1]Debt Serv New Units'!AD233</f>
        <v>23097.660000000149</v>
      </c>
      <c r="Q244" s="7"/>
      <c r="R244" s="69">
        <f>'[1]Vals and Pupils New Units'!R233</f>
        <v>0.03</v>
      </c>
      <c r="S244" s="69">
        <f>'[1]Vals and Pupils New Units'!S233</f>
        <v>-0.03</v>
      </c>
      <c r="T244" s="9" t="s">
        <v>301</v>
      </c>
    </row>
    <row r="245" spans="1:20" ht="13.35" customHeight="1" x14ac:dyDescent="0.2">
      <c r="A245" s="71">
        <v>1459</v>
      </c>
      <c r="B245" s="71">
        <v>820</v>
      </c>
      <c r="C245" s="72"/>
      <c r="D245" s="73" t="s">
        <v>307</v>
      </c>
      <c r="E245" s="107" t="str">
        <f>IF('[1]Min SAUs'!N239&gt;0,"1"," ")</f>
        <v>1</v>
      </c>
      <c r="F245" s="65">
        <f>'[1]SAU Totals New Units'!F239</f>
        <v>6554342.6361000007</v>
      </c>
      <c r="G245" s="65">
        <f>'[1]SAU Totals New Units'!U239</f>
        <v>3379772</v>
      </c>
      <c r="H245" s="66">
        <f>'[1]SAU Totals New Units'!V239</f>
        <v>7.26</v>
      </c>
      <c r="I245" s="3"/>
      <c r="J245" s="65">
        <f>'[1]SAU Totals New Units'!W239+'[1]Misc. Adjustments New Units'!K235</f>
        <v>3174570.6399999997</v>
      </c>
      <c r="K245" s="5"/>
      <c r="L245" s="67">
        <v>3672034.4299999997</v>
      </c>
      <c r="M245" s="67">
        <f t="shared" si="9"/>
        <v>-497463.79000000004</v>
      </c>
      <c r="N245" s="68">
        <f t="shared" si="8"/>
        <v>-0.13550000000000001</v>
      </c>
      <c r="O245" s="7"/>
      <c r="P245" s="67">
        <f>'[1]Debt Serv New Units'!AD234</f>
        <v>-10908.209999999992</v>
      </c>
      <c r="Q245" s="7"/>
      <c r="R245" s="69">
        <f>'[1]Vals and Pupils New Units'!R234</f>
        <v>0.05</v>
      </c>
      <c r="S245" s="69">
        <f>'[1]Vals and Pupils New Units'!S234</f>
        <v>-0.11</v>
      </c>
      <c r="T245" s="9" t="s">
        <v>197</v>
      </c>
    </row>
    <row r="246" spans="1:20" ht="13.35" customHeight="1" x14ac:dyDescent="0.2">
      <c r="A246" s="61">
        <v>1460</v>
      </c>
      <c r="B246" s="61">
        <v>821</v>
      </c>
      <c r="C246" s="61"/>
      <c r="D246" s="62" t="s">
        <v>308</v>
      </c>
      <c r="E246" s="107" t="str">
        <f>IF('[1]Min SAUs'!N240&gt;0,"1"," ")</f>
        <v>1</v>
      </c>
      <c r="F246" s="65">
        <f>'[1]SAU Totals New Units'!F240</f>
        <v>33953010.316399999</v>
      </c>
      <c r="G246" s="65">
        <f>'[1]SAU Totals New Units'!U240</f>
        <v>26470096.280000001</v>
      </c>
      <c r="H246" s="66">
        <f>'[1]SAU Totals New Units'!V240</f>
        <v>5.0650000000000004</v>
      </c>
      <c r="I246" s="3"/>
      <c r="J246" s="65">
        <f>'[1]SAU Totals New Units'!W240+'[1]Misc. Adjustments New Units'!K236</f>
        <v>7482914.0399999991</v>
      </c>
      <c r="K246" s="5"/>
      <c r="L246" s="67">
        <v>5712926.2799999975</v>
      </c>
      <c r="M246" s="67">
        <f t="shared" si="9"/>
        <v>1769987.7600000016</v>
      </c>
      <c r="N246" s="68">
        <f t="shared" si="8"/>
        <v>0.30980000000000002</v>
      </c>
      <c r="O246" s="7"/>
      <c r="P246" s="67">
        <f>'[1]Debt Serv New Units'!AD235</f>
        <v>-35548.819999999832</v>
      </c>
      <c r="Q246" s="7"/>
      <c r="R246" s="69">
        <f>'[1]Vals and Pupils New Units'!R235</f>
        <v>0.05</v>
      </c>
      <c r="S246" s="69">
        <f>'[1]Vals and Pupils New Units'!S235</f>
        <v>-0.02</v>
      </c>
      <c r="T246" s="9"/>
    </row>
    <row r="247" spans="1:20" ht="13.35" customHeight="1" x14ac:dyDescent="0.2">
      <c r="A247" s="61">
        <v>1615</v>
      </c>
      <c r="B247" s="61">
        <v>822</v>
      </c>
      <c r="C247" s="61"/>
      <c r="D247" s="62" t="s">
        <v>309</v>
      </c>
      <c r="E247" s="71" t="str">
        <f>IF('[1]Min SAUs'!N241&gt;0,"1"," ")</f>
        <v xml:space="preserve"> </v>
      </c>
      <c r="F247" s="65">
        <f>'[1]SAU Totals New Units'!F241</f>
        <v>29725644.292999998</v>
      </c>
      <c r="G247" s="65">
        <f>'[1]SAU Totals New Units'!U241</f>
        <v>8354203</v>
      </c>
      <c r="H247" s="66">
        <f>'[1]SAU Totals New Units'!V241</f>
        <v>7.26</v>
      </c>
      <c r="I247" s="3"/>
      <c r="J247" s="65">
        <f>'[1]SAU Totals New Units'!W241+'[1]Misc. Adjustments New Units'!K237</f>
        <v>21371441.289999999</v>
      </c>
      <c r="K247" s="5"/>
      <c r="L247" s="67">
        <v>20322640.649999999</v>
      </c>
      <c r="M247" s="67">
        <f t="shared" si="9"/>
        <v>1048800.6400000006</v>
      </c>
      <c r="N247" s="68">
        <f t="shared" si="8"/>
        <v>5.16E-2</v>
      </c>
      <c r="O247" s="7"/>
      <c r="P247" s="67">
        <f>'[1]Debt Serv New Units'!AD236</f>
        <v>-115718.45000000019</v>
      </c>
      <c r="Q247" s="7"/>
      <c r="R247" s="69">
        <f>'[1]Vals and Pupils New Units'!R236</f>
        <v>0.03</v>
      </c>
      <c r="S247" s="69">
        <f>'[1]Vals and Pupils New Units'!S236</f>
        <v>-0.03</v>
      </c>
      <c r="T247" s="9"/>
    </row>
    <row r="248" spans="1:20" ht="13.35" customHeight="1" x14ac:dyDescent="0.2">
      <c r="A248" s="61">
        <v>1461</v>
      </c>
      <c r="B248" s="61">
        <v>823</v>
      </c>
      <c r="C248" s="61"/>
      <c r="D248" s="62" t="s">
        <v>310</v>
      </c>
      <c r="E248" s="71" t="str">
        <f>IF('[1]Min SAUs'!N242&gt;0,"1"," ")</f>
        <v xml:space="preserve"> </v>
      </c>
      <c r="F248" s="65">
        <f>'[1]SAU Totals New Units'!F242</f>
        <v>9726398.2991999984</v>
      </c>
      <c r="G248" s="65">
        <f>'[1]SAU Totals New Units'!U242</f>
        <v>7781561.9800000004</v>
      </c>
      <c r="H248" s="66">
        <f>'[1]SAU Totals New Units'!V242</f>
        <v>4.4240000000000004</v>
      </c>
      <c r="I248" s="3"/>
      <c r="J248" s="65">
        <f>'[1]SAU Totals New Units'!W242+'[1]Misc. Adjustments New Units'!K238</f>
        <v>1944836.3200000003</v>
      </c>
      <c r="K248" s="5"/>
      <c r="L248" s="67">
        <v>1753478.6000000006</v>
      </c>
      <c r="M248" s="67">
        <f t="shared" si="9"/>
        <v>191357.71999999974</v>
      </c>
      <c r="N248" s="68">
        <f t="shared" si="8"/>
        <v>0.1091</v>
      </c>
      <c r="O248" s="7"/>
      <c r="P248" s="67">
        <f>'[1]Debt Serv New Units'!AD237</f>
        <v>0</v>
      </c>
      <c r="Q248" s="7"/>
      <c r="R248" s="69">
        <f>'[1]Vals and Pupils New Units'!R237</f>
        <v>0.05</v>
      </c>
      <c r="S248" s="69">
        <f>'[1]Vals and Pupils New Units'!S237</f>
        <v>-0.04</v>
      </c>
      <c r="T248" s="9"/>
    </row>
    <row r="249" spans="1:20" ht="13.35" customHeight="1" x14ac:dyDescent="0.2">
      <c r="A249" s="61">
        <v>1462</v>
      </c>
      <c r="B249" s="61">
        <v>824</v>
      </c>
      <c r="C249" s="61"/>
      <c r="D249" s="62" t="s">
        <v>311</v>
      </c>
      <c r="E249" s="71" t="str">
        <f>IF('[1]Min SAUs'!N243&gt;0,"1"," ")</f>
        <v xml:space="preserve"> </v>
      </c>
      <c r="F249" s="65">
        <f>'[1]SAU Totals New Units'!F243</f>
        <v>11737528.7501</v>
      </c>
      <c r="G249" s="65">
        <f>'[1]SAU Totals New Units'!U243</f>
        <v>7961500.25</v>
      </c>
      <c r="H249" s="66">
        <f>'[1]SAU Totals New Units'!V243</f>
        <v>5.5659999999999998</v>
      </c>
      <c r="I249" s="3"/>
      <c r="J249" s="65">
        <f>'[1]SAU Totals New Units'!W243+'[1]Misc. Adjustments New Units'!K239</f>
        <v>3776028.5</v>
      </c>
      <c r="K249" s="5"/>
      <c r="L249" s="67">
        <v>3101710.540000001</v>
      </c>
      <c r="M249" s="67">
        <f t="shared" si="9"/>
        <v>674317.95999999903</v>
      </c>
      <c r="N249" s="68">
        <f t="shared" si="8"/>
        <v>0.21740000000000001</v>
      </c>
      <c r="O249" s="7"/>
      <c r="P249" s="67">
        <f>'[1]Debt Serv New Units'!AD238</f>
        <v>560532.3600000001</v>
      </c>
      <c r="Q249" s="7"/>
      <c r="R249" s="69">
        <f>'[1]Vals and Pupils New Units'!R238</f>
        <v>0.02</v>
      </c>
      <c r="S249" s="69">
        <f>'[1]Vals and Pupils New Units'!S238</f>
        <v>-0.08</v>
      </c>
      <c r="T249" s="9" t="s">
        <v>294</v>
      </c>
    </row>
    <row r="250" spans="1:20" ht="13.35" customHeight="1" x14ac:dyDescent="0.2">
      <c r="A250" s="61">
        <v>1464</v>
      </c>
      <c r="B250" s="61">
        <v>825</v>
      </c>
      <c r="C250" s="61"/>
      <c r="D250" s="62" t="s">
        <v>312</v>
      </c>
      <c r="E250" s="71" t="str">
        <f>IF('[1]Min SAUs'!N244&gt;0,"1"," ")</f>
        <v xml:space="preserve"> </v>
      </c>
      <c r="F250" s="65">
        <f>'[1]SAU Totals New Units'!F244</f>
        <v>13213127.698099999</v>
      </c>
      <c r="G250" s="65">
        <f>'[1]SAU Totals New Units'!U244</f>
        <v>5715072</v>
      </c>
      <c r="H250" s="66">
        <f>'[1]SAU Totals New Units'!V244</f>
        <v>7.26</v>
      </c>
      <c r="I250" s="3"/>
      <c r="J250" s="65">
        <f>'[1]SAU Totals New Units'!W244+'[1]Misc. Adjustments New Units'!K240</f>
        <v>7498055.6999999993</v>
      </c>
      <c r="K250" s="5"/>
      <c r="L250" s="67">
        <v>6986230.6400000006</v>
      </c>
      <c r="M250" s="67">
        <f t="shared" si="9"/>
        <v>511825.05999999866</v>
      </c>
      <c r="N250" s="68">
        <f t="shared" si="8"/>
        <v>7.3300000000000004E-2</v>
      </c>
      <c r="O250" s="7"/>
      <c r="P250" s="67">
        <f>'[1]Debt Serv New Units'!AD239</f>
        <v>-21308.440000000002</v>
      </c>
      <c r="Q250" s="7"/>
      <c r="R250" s="69">
        <f>'[1]Vals and Pupils New Units'!R239</f>
        <v>0.02</v>
      </c>
      <c r="S250" s="69">
        <f>'[1]Vals and Pupils New Units'!S239</f>
        <v>-0.03</v>
      </c>
      <c r="T250" s="9"/>
    </row>
    <row r="251" spans="1:20" ht="13.35" customHeight="1" x14ac:dyDescent="0.2">
      <c r="A251" s="61">
        <v>1465</v>
      </c>
      <c r="B251" s="61">
        <v>826</v>
      </c>
      <c r="C251" s="61"/>
      <c r="D251" s="62" t="s">
        <v>313</v>
      </c>
      <c r="E251" s="71" t="str">
        <f>IF('[1]Min SAUs'!N245&gt;0,"1"," ")</f>
        <v xml:space="preserve"> </v>
      </c>
      <c r="F251" s="65">
        <f>'[1]SAU Totals New Units'!F245</f>
        <v>8661413.6346000005</v>
      </c>
      <c r="G251" s="65">
        <f>'[1]SAU Totals New Units'!U245</f>
        <v>3427204</v>
      </c>
      <c r="H251" s="66">
        <f>'[1]SAU Totals New Units'!V245</f>
        <v>7.26</v>
      </c>
      <c r="I251" s="3"/>
      <c r="J251" s="65">
        <f>'[1]SAU Totals New Units'!W245+'[1]Misc. Adjustments New Units'!K241</f>
        <v>5234209.6300000008</v>
      </c>
      <c r="K251" s="5"/>
      <c r="L251" s="67">
        <v>4784126.1099999994</v>
      </c>
      <c r="M251" s="67">
        <f t="shared" si="9"/>
        <v>450083.52000000142</v>
      </c>
      <c r="N251" s="68">
        <f t="shared" si="8"/>
        <v>9.4100000000000003E-2</v>
      </c>
      <c r="O251" s="7"/>
      <c r="P251" s="67">
        <f>'[1]Debt Serv New Units'!AD240</f>
        <v>0</v>
      </c>
      <c r="Q251" s="7"/>
      <c r="R251" s="69">
        <f>'[1]Vals and Pupils New Units'!R240</f>
        <v>0.05</v>
      </c>
      <c r="S251" s="69">
        <f>'[1]Vals and Pupils New Units'!S240</f>
        <v>0</v>
      </c>
      <c r="T251" s="9"/>
    </row>
    <row r="252" spans="1:20" ht="13.35" customHeight="1" x14ac:dyDescent="0.2">
      <c r="A252" s="61">
        <v>1466</v>
      </c>
      <c r="B252" s="61">
        <v>834</v>
      </c>
      <c r="C252" s="61"/>
      <c r="D252" s="62" t="s">
        <v>314</v>
      </c>
      <c r="E252" s="71" t="str">
        <f>IF('[1]Min SAUs'!N246&gt;0,"1"," ")</f>
        <v xml:space="preserve"> </v>
      </c>
      <c r="F252" s="65">
        <f>'[1]SAU Totals New Units'!F246</f>
        <v>16219086.558699999</v>
      </c>
      <c r="G252" s="65">
        <f>'[1]SAU Totals New Units'!U246</f>
        <v>4437796</v>
      </c>
      <c r="H252" s="66">
        <f>'[1]SAU Totals New Units'!V246</f>
        <v>7.26</v>
      </c>
      <c r="I252" s="3"/>
      <c r="J252" s="65">
        <f>'[1]SAU Totals New Units'!W246+'[1]Misc. Adjustments New Units'!K242</f>
        <v>11781290.560000001</v>
      </c>
      <c r="K252" s="5"/>
      <c r="L252" s="67">
        <v>10909787.84</v>
      </c>
      <c r="M252" s="67">
        <f t="shared" si="9"/>
        <v>871502.72000000067</v>
      </c>
      <c r="N252" s="68">
        <f t="shared" si="8"/>
        <v>7.9899999999999999E-2</v>
      </c>
      <c r="O252" s="7"/>
      <c r="P252" s="67">
        <f>'[1]Debt Serv New Units'!AD241</f>
        <v>-21444.359999999986</v>
      </c>
      <c r="Q252" s="7"/>
      <c r="R252" s="69">
        <f>'[1]Vals and Pupils New Units'!R241</f>
        <v>0.01</v>
      </c>
      <c r="S252" s="69">
        <f>'[1]Vals and Pupils New Units'!S241</f>
        <v>-0.02</v>
      </c>
      <c r="T252" s="9" t="s">
        <v>301</v>
      </c>
    </row>
    <row r="253" spans="1:20" ht="13.35" customHeight="1" x14ac:dyDescent="0.2">
      <c r="A253" s="61">
        <v>1467</v>
      </c>
      <c r="B253" s="61">
        <v>838</v>
      </c>
      <c r="C253" s="61"/>
      <c r="D253" s="62" t="s">
        <v>315</v>
      </c>
      <c r="E253" s="71" t="str">
        <f>IF('[1]Min SAUs'!N247&gt;0,"1"," ")</f>
        <v xml:space="preserve"> </v>
      </c>
      <c r="F253" s="65">
        <f>'[1]SAU Totals New Units'!F247</f>
        <v>12418132.1976</v>
      </c>
      <c r="G253" s="65">
        <f>'[1]SAU Totals New Units'!U247</f>
        <v>7633285</v>
      </c>
      <c r="H253" s="66">
        <f>'[1]SAU Totals New Units'!V247</f>
        <v>7.26</v>
      </c>
      <c r="I253" s="3"/>
      <c r="J253" s="65">
        <f>'[1]SAU Totals New Units'!W247+'[1]Misc. Adjustments New Units'!K243</f>
        <v>4784847.1999999993</v>
      </c>
      <c r="K253" s="5"/>
      <c r="L253" s="67">
        <v>4084866.7300000004</v>
      </c>
      <c r="M253" s="67">
        <f t="shared" si="9"/>
        <v>699980.46999999881</v>
      </c>
      <c r="N253" s="68">
        <f t="shared" si="8"/>
        <v>0.1714</v>
      </c>
      <c r="O253" s="7"/>
      <c r="P253" s="67">
        <f>'[1]Debt Serv New Units'!AD242</f>
        <v>-364500.01</v>
      </c>
      <c r="Q253" s="7"/>
      <c r="R253" s="69">
        <f>'[1]Vals and Pupils New Units'!R242</f>
        <v>0.02</v>
      </c>
      <c r="S253" s="69">
        <f>'[1]Vals and Pupils New Units'!S242</f>
        <v>-0.05</v>
      </c>
      <c r="T253" s="9"/>
    </row>
    <row r="254" spans="1:20" ht="13.35" customHeight="1" x14ac:dyDescent="0.2">
      <c r="A254" s="61">
        <v>1468</v>
      </c>
      <c r="B254" s="61">
        <v>839</v>
      </c>
      <c r="C254" s="61"/>
      <c r="D254" s="62" t="s">
        <v>316</v>
      </c>
      <c r="E254" s="71" t="str">
        <f>IF('[1]Min SAUs'!N248&gt;0,"1"," ")</f>
        <v xml:space="preserve"> </v>
      </c>
      <c r="F254" s="65">
        <f>'[1]SAU Totals New Units'!F248</f>
        <v>14693148.3651</v>
      </c>
      <c r="G254" s="65">
        <f>'[1]SAU Totals New Units'!U248</f>
        <v>2831158</v>
      </c>
      <c r="H254" s="66">
        <f>'[1]SAU Totals New Units'!V248</f>
        <v>7.26</v>
      </c>
      <c r="I254" s="3" t="s">
        <v>57</v>
      </c>
      <c r="J254" s="65">
        <f>'[1]SAU Totals New Units'!W248+'[1]Misc. Adjustments New Units'!K244</f>
        <v>13524533.799999999</v>
      </c>
      <c r="K254" s="5"/>
      <c r="L254" s="67">
        <v>13237966.719999999</v>
      </c>
      <c r="M254" s="67">
        <f t="shared" si="9"/>
        <v>286567.08000000007</v>
      </c>
      <c r="N254" s="68">
        <f t="shared" si="8"/>
        <v>2.1600000000000001E-2</v>
      </c>
      <c r="O254" s="7"/>
      <c r="P254" s="67">
        <f>'[1]Debt Serv New Units'!AD243</f>
        <v>-79383.419999999925</v>
      </c>
      <c r="Q254" s="7"/>
      <c r="R254" s="69">
        <f>'[1]Vals and Pupils New Units'!R243</f>
        <v>0.01</v>
      </c>
      <c r="S254" s="69">
        <f>'[1]Vals and Pupils New Units'!S243</f>
        <v>-0.06</v>
      </c>
      <c r="T254" s="9"/>
    </row>
    <row r="255" spans="1:20" x14ac:dyDescent="0.2">
      <c r="A255" s="61">
        <v>1500</v>
      </c>
      <c r="B255" s="61">
        <v>850</v>
      </c>
      <c r="C255" s="61"/>
      <c r="D255" s="62" t="s">
        <v>317</v>
      </c>
      <c r="E255" s="71" t="str">
        <f>IF('[1]Min SAUs'!N249&gt;0,"1"," ")</f>
        <v xml:space="preserve"> </v>
      </c>
      <c r="F255" s="65">
        <f>'[1]SAU Totals New Units'!F249</f>
        <v>3954997.8599999994</v>
      </c>
      <c r="G255" s="65">
        <f>'[1]SAU Totals New Units'!U249</f>
        <v>1397088.47</v>
      </c>
      <c r="H255" s="66">
        <f>'[1]SAU Totals New Units'!V249</f>
        <v>7.1509999999999998</v>
      </c>
      <c r="I255" s="3"/>
      <c r="J255" s="65">
        <f>'[1]SAU Totals New Units'!W249+'[1]Misc. Adjustments New Units'!K245</f>
        <v>2557909.3899999997</v>
      </c>
      <c r="K255" s="5"/>
      <c r="L255" s="67">
        <v>2664844.5999999996</v>
      </c>
      <c r="M255" s="67">
        <f t="shared" si="9"/>
        <v>-106935.20999999996</v>
      </c>
      <c r="N255" s="68">
        <f t="shared" si="8"/>
        <v>-4.0099999999999997E-2</v>
      </c>
      <c r="O255" s="7"/>
      <c r="P255" s="67">
        <f>'[1]Debt Serv New Units'!AD244</f>
        <v>0</v>
      </c>
      <c r="Q255" s="7"/>
      <c r="R255" s="69">
        <f>'[1]Vals and Pupils New Units'!R244</f>
        <v>0.03</v>
      </c>
      <c r="S255" s="69">
        <f>'[1]Vals and Pupils New Units'!S244</f>
        <v>-0.03</v>
      </c>
      <c r="T255" s="9" t="s">
        <v>318</v>
      </c>
    </row>
    <row r="256" spans="1:20" ht="13.35" customHeight="1" x14ac:dyDescent="0.2">
      <c r="A256" s="61">
        <v>1826</v>
      </c>
      <c r="B256" s="61">
        <v>856</v>
      </c>
      <c r="C256" s="61"/>
      <c r="D256" s="62" t="s">
        <v>319</v>
      </c>
      <c r="E256" s="71" t="str">
        <f>IF('[1]Min SAUs'!N250&gt;0,"1"," ")</f>
        <v xml:space="preserve"> </v>
      </c>
      <c r="F256" s="65">
        <f>'[1]SAU Totals New Units'!F250</f>
        <v>10004621.588500001</v>
      </c>
      <c r="G256" s="65">
        <f>'[1]SAU Totals New Units'!U250</f>
        <v>3262886</v>
      </c>
      <c r="H256" s="66">
        <f>'[1]SAU Totals New Units'!V250</f>
        <v>7.26</v>
      </c>
      <c r="I256" s="3"/>
      <c r="J256" s="65">
        <f>'[1]SAU Totals New Units'!W250+'[1]Misc. Adjustments New Units'!K246</f>
        <v>6741735.5899999999</v>
      </c>
      <c r="K256" s="5"/>
      <c r="L256" s="67">
        <v>6293602.8599999994</v>
      </c>
      <c r="M256" s="67">
        <f t="shared" si="9"/>
        <v>448132.73000000045</v>
      </c>
      <c r="N256" s="68">
        <f t="shared" si="8"/>
        <v>7.1199999999999999E-2</v>
      </c>
      <c r="O256" s="7"/>
      <c r="P256" s="67">
        <f>'[1]Debt Serv New Units'!AD245</f>
        <v>21381.960000000079</v>
      </c>
      <c r="Q256" s="7"/>
      <c r="R256" s="69">
        <f>'[1]Vals and Pupils New Units'!R245</f>
        <v>0.08</v>
      </c>
      <c r="S256" s="69">
        <f>'[1]Vals and Pupils New Units'!S245</f>
        <v>-0.03</v>
      </c>
      <c r="T256" s="9"/>
    </row>
    <row r="257" spans="1:20" ht="13.35" customHeight="1" x14ac:dyDescent="0.2">
      <c r="A257" s="61">
        <v>1469</v>
      </c>
      <c r="B257" s="61">
        <v>867</v>
      </c>
      <c r="C257" s="61"/>
      <c r="D257" s="62" t="s">
        <v>320</v>
      </c>
      <c r="E257" s="107" t="str">
        <f>IF('[1]Min SAUs'!N251&gt;0,"1"," ")</f>
        <v>1</v>
      </c>
      <c r="F257" s="65">
        <f>'[1]SAU Totals New Units'!F251</f>
        <v>8862403.470900001</v>
      </c>
      <c r="G257" s="65">
        <f>'[1]SAU Totals New Units'!U251</f>
        <v>3238565</v>
      </c>
      <c r="H257" s="66">
        <f>'[1]SAU Totals New Units'!V251</f>
        <v>7.26</v>
      </c>
      <c r="I257" s="3"/>
      <c r="J257" s="65">
        <f>'[1]SAU Totals New Units'!W251+'[1]Misc. Adjustments New Units'!K247</f>
        <v>5623838.4700000007</v>
      </c>
      <c r="K257" s="5"/>
      <c r="L257" s="67">
        <v>5266516.7699999996</v>
      </c>
      <c r="M257" s="67">
        <f t="shared" si="9"/>
        <v>357321.70000000112</v>
      </c>
      <c r="N257" s="68">
        <f t="shared" si="8"/>
        <v>6.7799999999999999E-2</v>
      </c>
      <c r="O257" s="7"/>
      <c r="P257" s="67">
        <f>'[1]Debt Serv New Units'!AD246</f>
        <v>0</v>
      </c>
      <c r="Q257" s="7"/>
      <c r="R257" s="69">
        <f>'[1]Vals and Pupils New Units'!R246</f>
        <v>0.03</v>
      </c>
      <c r="S257" s="69">
        <f>'[1]Vals and Pupils New Units'!S246</f>
        <v>-0.04</v>
      </c>
      <c r="T257" s="9"/>
    </row>
    <row r="258" spans="1:20" ht="13.35" customHeight="1" x14ac:dyDescent="0.2">
      <c r="A258" s="71">
        <v>1733</v>
      </c>
      <c r="B258" s="71">
        <v>871</v>
      </c>
      <c r="C258" s="71"/>
      <c r="D258" s="73" t="s">
        <v>321</v>
      </c>
      <c r="E258" s="71" t="str">
        <f>IF('[1]Min SAUs'!N252&gt;0,"1"," ")</f>
        <v xml:space="preserve"> </v>
      </c>
      <c r="F258" s="65">
        <f>'[1]SAU Totals New Units'!F252</f>
        <v>19863463.343699999</v>
      </c>
      <c r="G258" s="65">
        <f>'[1]SAU Totals New Units'!U252</f>
        <v>9041362</v>
      </c>
      <c r="H258" s="66">
        <f>'[1]SAU Totals New Units'!V252</f>
        <v>7.26</v>
      </c>
      <c r="I258" s="3"/>
      <c r="J258" s="65">
        <f>'[1]SAU Totals New Units'!W252+'[1]Misc. Adjustments New Units'!K248</f>
        <v>10822101.34</v>
      </c>
      <c r="K258" s="5"/>
      <c r="L258" s="67">
        <v>9797917.9600000009</v>
      </c>
      <c r="M258" s="67">
        <f t="shared" si="9"/>
        <v>1024183.379999999</v>
      </c>
      <c r="N258" s="68">
        <f t="shared" si="8"/>
        <v>0.1045</v>
      </c>
      <c r="O258" s="7"/>
      <c r="P258" s="67">
        <f>'[1]Debt Serv New Units'!AD247</f>
        <v>-11626.47000000003</v>
      </c>
      <c r="Q258" s="7"/>
      <c r="R258" s="69">
        <f>'[1]Vals and Pupils New Units'!R247</f>
        <v>0.01</v>
      </c>
      <c r="S258" s="69">
        <f>'[1]Vals and Pupils New Units'!S247</f>
        <v>-0.05</v>
      </c>
      <c r="T258" s="9"/>
    </row>
    <row r="259" spans="1:20" ht="13.35" customHeight="1" x14ac:dyDescent="0.2">
      <c r="A259" s="61">
        <v>1498</v>
      </c>
      <c r="B259" s="61">
        <v>873</v>
      </c>
      <c r="C259" s="61"/>
      <c r="D259" s="62" t="s">
        <v>322</v>
      </c>
      <c r="E259" s="107" t="str">
        <f>IF('[1]Min SAUs'!N253&gt;0,"1"," ")</f>
        <v>1</v>
      </c>
      <c r="F259" s="65">
        <f>'[1]SAU Totals New Units'!F253</f>
        <v>16672378.1964</v>
      </c>
      <c r="G259" s="65">
        <f>'[1]SAU Totals New Units'!U253</f>
        <v>6630558</v>
      </c>
      <c r="H259" s="66">
        <f>'[1]SAU Totals New Units'!V253</f>
        <v>7.26</v>
      </c>
      <c r="I259" s="3"/>
      <c r="J259" s="65">
        <f>'[1]SAU Totals New Units'!W253+'[1]Misc. Adjustments New Units'!K249</f>
        <v>10041820.199999999</v>
      </c>
      <c r="K259" s="5"/>
      <c r="L259" s="67">
        <v>9181231.3599999994</v>
      </c>
      <c r="M259" s="67">
        <f t="shared" si="9"/>
        <v>860588.83999999985</v>
      </c>
      <c r="N259" s="68">
        <f t="shared" si="8"/>
        <v>9.3700000000000006E-2</v>
      </c>
      <c r="O259" s="7"/>
      <c r="P259" s="67">
        <f>'[1]Debt Serv New Units'!AD248</f>
        <v>0</v>
      </c>
      <c r="Q259" s="7"/>
      <c r="R259" s="69">
        <f>'[1]Vals and Pupils New Units'!R248</f>
        <v>0.02</v>
      </c>
      <c r="S259" s="69">
        <f>'[1]Vals and Pupils New Units'!S248</f>
        <v>-0.03</v>
      </c>
      <c r="T259" s="9" t="s">
        <v>301</v>
      </c>
    </row>
    <row r="260" spans="1:20" ht="13.35" customHeight="1" x14ac:dyDescent="0.2">
      <c r="A260" s="61">
        <v>1480</v>
      </c>
      <c r="B260" s="61">
        <v>878</v>
      </c>
      <c r="C260" s="61"/>
      <c r="D260" s="62" t="s">
        <v>323</v>
      </c>
      <c r="E260" s="107" t="str">
        <f>IF('[1]Min SAUs'!N254&gt;0,"1"," ")</f>
        <v>1</v>
      </c>
      <c r="F260" s="65">
        <f>'[1]SAU Totals New Units'!F254</f>
        <v>2605994.75</v>
      </c>
      <c r="G260" s="65">
        <f>'[1]SAU Totals New Units'!U254</f>
        <v>2321595.4699999997</v>
      </c>
      <c r="H260" s="66">
        <f>'[1]SAU Totals New Units'!V254</f>
        <v>2.3639999999999999</v>
      </c>
      <c r="I260" s="3"/>
      <c r="J260" s="65">
        <f>'[1]SAU Totals New Units'!W254+'[1]Misc. Adjustments New Units'!K250</f>
        <v>284399.28000000026</v>
      </c>
      <c r="K260" s="5"/>
      <c r="L260" s="67">
        <v>312004.91999999993</v>
      </c>
      <c r="M260" s="67">
        <f t="shared" si="9"/>
        <v>-27605.639999999665</v>
      </c>
      <c r="N260" s="68">
        <f t="shared" si="8"/>
        <v>-8.8499999999999995E-2</v>
      </c>
      <c r="O260" s="7"/>
      <c r="P260" s="67">
        <f>'[1]Debt Serv New Units'!AD249</f>
        <v>0</v>
      </c>
      <c r="Q260" s="7"/>
      <c r="R260" s="69">
        <f>'[1]Vals and Pupils New Units'!R249</f>
        <v>-0.02</v>
      </c>
      <c r="S260" s="69">
        <f>'[1]Vals and Pupils New Units'!S249</f>
        <v>-0.03</v>
      </c>
      <c r="T260" s="9"/>
    </row>
    <row r="261" spans="1:20" ht="13.35" customHeight="1" x14ac:dyDescent="0.2">
      <c r="A261" s="61">
        <v>1997</v>
      </c>
      <c r="B261" s="61">
        <v>889</v>
      </c>
      <c r="C261" s="61"/>
      <c r="D261" s="62" t="s">
        <v>324</v>
      </c>
      <c r="E261" s="71" t="str">
        <f>IF('[1]Min SAUs'!N255&gt;0,"1"," ")</f>
        <v xml:space="preserve"> </v>
      </c>
      <c r="F261" s="65">
        <f>'[1]SAU Totals New Units'!F255</f>
        <v>3352234.5900000003</v>
      </c>
      <c r="G261" s="65">
        <f>'[1]SAU Totals New Units'!U255</f>
        <v>1016037</v>
      </c>
      <c r="H261" s="66">
        <f>'[1]SAU Totals New Units'!V255</f>
        <v>1.3879999999999999</v>
      </c>
      <c r="I261" s="3"/>
      <c r="J261" s="65">
        <f>'[1]SAU Totals New Units'!W255+'[1]Misc. Adjustments New Units'!K251</f>
        <v>2336197.59</v>
      </c>
      <c r="K261" s="5"/>
      <c r="L261" s="67">
        <v>2359037.3200000003</v>
      </c>
      <c r="M261" s="67">
        <f t="shared" si="9"/>
        <v>-22839.730000000447</v>
      </c>
      <c r="N261" s="68">
        <f t="shared" si="8"/>
        <v>-9.7000000000000003E-3</v>
      </c>
      <c r="O261" s="7"/>
      <c r="P261" s="67">
        <f>'[1]Debt Serv New Units'!AD250</f>
        <v>0</v>
      </c>
      <c r="Q261" s="7"/>
      <c r="R261" s="69">
        <f>'[1]Vals and Pupils New Units'!R250</f>
        <v>0.02</v>
      </c>
      <c r="S261" s="69">
        <f>'[1]Vals and Pupils New Units'!S250</f>
        <v>-0.03</v>
      </c>
      <c r="T261" s="9"/>
    </row>
    <row r="262" spans="1:20" ht="13.35" customHeight="1" x14ac:dyDescent="0.2">
      <c r="A262" s="108"/>
      <c r="B262" s="109" t="s">
        <v>325</v>
      </c>
      <c r="C262" s="109"/>
      <c r="D262" s="110"/>
      <c r="E262" s="110"/>
      <c r="F262" s="111"/>
      <c r="G262" s="111"/>
      <c r="H262" s="112"/>
      <c r="I262" s="112"/>
      <c r="J262" s="111"/>
      <c r="K262" s="112"/>
      <c r="L262" s="113"/>
      <c r="M262" s="113"/>
      <c r="N262" s="113"/>
      <c r="O262" s="114"/>
      <c r="P262" s="114"/>
      <c r="Q262" s="114"/>
      <c r="R262" s="115"/>
      <c r="S262" s="115"/>
      <c r="T262" s="116"/>
    </row>
    <row r="263" spans="1:20" ht="13.35" customHeight="1" x14ac:dyDescent="0.2">
      <c r="A263" s="61">
        <v>1031</v>
      </c>
      <c r="B263" s="61">
        <v>903</v>
      </c>
      <c r="C263" s="61">
        <v>898</v>
      </c>
      <c r="D263" s="62" t="s">
        <v>326</v>
      </c>
      <c r="E263" s="63" t="str">
        <f>IF('[1]Min SAUs'!N257&gt;0,"1"," ")</f>
        <v>1</v>
      </c>
      <c r="F263" s="65">
        <f>'[1]SAU Totals New Units'!F256</f>
        <v>5350961.8543999996</v>
      </c>
      <c r="G263" s="65">
        <f>'[1]SAU Totals New Units'!U256</f>
        <v>4724033.83</v>
      </c>
      <c r="H263" s="66">
        <f>'[1]SAU Totals New Units'!V256</f>
        <v>2.786</v>
      </c>
      <c r="I263" s="3"/>
      <c r="J263" s="65">
        <f>'[1]SAU Totals New Units'!W256+'[1]Misc. Adjustments New Units'!K252</f>
        <v>626928.01999999955</v>
      </c>
      <c r="K263" s="5"/>
      <c r="L263" s="67">
        <v>567566.91000000015</v>
      </c>
      <c r="M263" s="67">
        <f>J263-L263</f>
        <v>59361.109999999404</v>
      </c>
      <c r="N263" s="68">
        <f t="shared" si="8"/>
        <v>0.1046</v>
      </c>
      <c r="O263" s="7"/>
      <c r="P263" s="67">
        <f>'[1]Debt Serv New Units'!AD251</f>
        <v>0</v>
      </c>
      <c r="Q263" s="7"/>
      <c r="R263" s="69">
        <f>'[1]Vals and Pupils New Units'!R251</f>
        <v>0</v>
      </c>
      <c r="S263" s="69">
        <f>'[1]Vals and Pupils New Units'!S251</f>
        <v>0.02</v>
      </c>
      <c r="T263" s="9"/>
    </row>
    <row r="264" spans="1:20" ht="13.35" customHeight="1" x14ac:dyDescent="0.2">
      <c r="A264" s="61">
        <v>1036</v>
      </c>
      <c r="B264" s="61">
        <v>907</v>
      </c>
      <c r="C264" s="61">
        <v>891</v>
      </c>
      <c r="D264" s="62" t="s">
        <v>327</v>
      </c>
      <c r="E264" s="70" t="str">
        <f>IF('[1]Min SAUs'!N258&gt;0,"1"," ")</f>
        <v xml:space="preserve"> </v>
      </c>
      <c r="F264" s="65">
        <f>'[1]SAU Totals New Units'!F257</f>
        <v>4977559.0360000003</v>
      </c>
      <c r="G264" s="65">
        <f>'[1]SAU Totals New Units'!U257</f>
        <v>4367368.9400000004</v>
      </c>
      <c r="H264" s="66">
        <f>'[1]SAU Totals New Units'!V257</f>
        <v>2.59</v>
      </c>
      <c r="I264" s="3"/>
      <c r="J264" s="65">
        <f>'[1]SAU Totals New Units'!W257+'[1]Misc. Adjustments New Units'!K253</f>
        <v>610190.09999999963</v>
      </c>
      <c r="K264" s="5"/>
      <c r="L264" s="67">
        <v>600725.34999999963</v>
      </c>
      <c r="M264" s="67">
        <f t="shared" ref="M264:M271" si="10">J264-L264</f>
        <v>9464.75</v>
      </c>
      <c r="N264" s="68">
        <f t="shared" si="8"/>
        <v>1.5800000000000002E-2</v>
      </c>
      <c r="O264" s="7"/>
      <c r="P264" s="67">
        <f>'[1]Debt Serv New Units'!AD252</f>
        <v>0</v>
      </c>
      <c r="Q264" s="7"/>
      <c r="R264" s="69">
        <f>'[1]Vals and Pupils New Units'!R252</f>
        <v>0.08</v>
      </c>
      <c r="S264" s="69">
        <f>'[1]Vals and Pupils New Units'!S252</f>
        <v>0</v>
      </c>
      <c r="T264" s="9"/>
    </row>
    <row r="265" spans="1:20" ht="13.35" customHeight="1" x14ac:dyDescent="0.2">
      <c r="A265" s="61">
        <v>1038</v>
      </c>
      <c r="B265" s="61">
        <v>908</v>
      </c>
      <c r="C265" s="61">
        <v>881</v>
      </c>
      <c r="D265" s="62" t="s">
        <v>328</v>
      </c>
      <c r="E265" s="70" t="str">
        <f>IF('[1]Min SAUs'!N259&gt;0,"1"," ")</f>
        <v xml:space="preserve"> </v>
      </c>
      <c r="F265" s="65">
        <f>'[1]SAU Totals New Units'!F258</f>
        <v>768294.56</v>
      </c>
      <c r="G265" s="65">
        <f>'[1]SAU Totals New Units'!U258</f>
        <v>445911.43</v>
      </c>
      <c r="H265" s="66">
        <f>'[1]SAU Totals New Units'!V258</f>
        <v>5.2329999999999997</v>
      </c>
      <c r="I265" s="3"/>
      <c r="J265" s="65">
        <f>'[1]SAU Totals New Units'!W258+'[1]Misc. Adjustments New Units'!K254</f>
        <v>322383.13000000006</v>
      </c>
      <c r="K265" s="5"/>
      <c r="L265" s="67">
        <v>269109.67999999993</v>
      </c>
      <c r="M265" s="67">
        <f t="shared" si="10"/>
        <v>53273.450000000128</v>
      </c>
      <c r="N265" s="68">
        <f t="shared" si="8"/>
        <v>0.19800000000000001</v>
      </c>
      <c r="O265" s="7"/>
      <c r="P265" s="67">
        <f>'[1]Debt Serv New Units'!AD253</f>
        <v>3356</v>
      </c>
      <c r="Q265" s="7"/>
      <c r="R265" s="69">
        <f>'[1]Vals and Pupils New Units'!R253</f>
        <v>0.01</v>
      </c>
      <c r="S265" s="69">
        <f>'[1]Vals and Pupils New Units'!S253</f>
        <v>-0.01</v>
      </c>
      <c r="T265" s="9"/>
    </row>
    <row r="266" spans="1:20" ht="13.35" customHeight="1" x14ac:dyDescent="0.2">
      <c r="A266" s="61">
        <v>1047</v>
      </c>
      <c r="B266" s="61">
        <v>912</v>
      </c>
      <c r="C266" s="61">
        <v>890</v>
      </c>
      <c r="D266" s="62" t="s">
        <v>329</v>
      </c>
      <c r="E266" s="63" t="str">
        <f>IF('[1]Min SAUs'!N260&gt;0,"1"," ")</f>
        <v>1</v>
      </c>
      <c r="F266" s="65">
        <f>'[1]SAU Totals New Units'!F259</f>
        <v>155173.20000000001</v>
      </c>
      <c r="G266" s="65">
        <f>'[1]SAU Totals New Units'!U259</f>
        <v>142790.75</v>
      </c>
      <c r="H266" s="66">
        <f>'[1]SAU Totals New Units'!V259</f>
        <v>7.2060000000000004</v>
      </c>
      <c r="I266" s="3"/>
      <c r="J266" s="65">
        <f>'[1]SAU Totals New Units'!W259+'[1]Misc. Adjustments New Units'!K255</f>
        <v>12382.450000000012</v>
      </c>
      <c r="K266" s="5"/>
      <c r="L266" s="67">
        <v>35750.320000000007</v>
      </c>
      <c r="M266" s="67">
        <f t="shared" si="10"/>
        <v>-23367.869999999995</v>
      </c>
      <c r="N266" s="68">
        <f t="shared" si="8"/>
        <v>-0.65359999999999996</v>
      </c>
      <c r="O266" s="7"/>
      <c r="P266" s="67">
        <f>'[1]Debt Serv New Units'!AD254</f>
        <v>-1996.89</v>
      </c>
      <c r="Q266" s="7"/>
      <c r="R266" s="69">
        <f>'[1]Vals and Pupils New Units'!R254</f>
        <v>0.03</v>
      </c>
      <c r="S266" s="69">
        <f>'[1]Vals and Pupils New Units'!S254</f>
        <v>0.05</v>
      </c>
      <c r="T266" s="9"/>
    </row>
    <row r="267" spans="1:20" ht="13.35" customHeight="1" x14ac:dyDescent="0.2">
      <c r="A267" s="61">
        <v>1049</v>
      </c>
      <c r="B267" s="61">
        <v>913</v>
      </c>
      <c r="C267" s="61"/>
      <c r="D267" s="62" t="s">
        <v>330</v>
      </c>
      <c r="E267" s="63" t="str">
        <f>IF('[1]Min SAUs'!N261&gt;0,"1"," ")</f>
        <v>1</v>
      </c>
      <c r="F267" s="65">
        <f>'[1]SAU Totals New Units'!F260</f>
        <v>4393263.82</v>
      </c>
      <c r="G267" s="65">
        <f>'[1]SAU Totals New Units'!U260</f>
        <v>3556983.46</v>
      </c>
      <c r="H267" s="66">
        <f>'[1]SAU Totals New Units'!V260</f>
        <v>4.45</v>
      </c>
      <c r="I267" s="3"/>
      <c r="J267" s="65">
        <f>'[1]SAU Totals New Units'!W260+'[1]Misc. Adjustments New Units'!K256</f>
        <v>836280.36000000034</v>
      </c>
      <c r="K267" s="5"/>
      <c r="L267" s="67">
        <v>867491.65000000037</v>
      </c>
      <c r="M267" s="67">
        <f t="shared" si="10"/>
        <v>-31211.290000000037</v>
      </c>
      <c r="N267" s="68">
        <f t="shared" si="8"/>
        <v>-3.5999999999999997E-2</v>
      </c>
      <c r="O267" s="7"/>
      <c r="P267" s="67">
        <f>'[1]Debt Serv New Units'!AD255</f>
        <v>3.0000000027939677E-2</v>
      </c>
      <c r="Q267" s="7"/>
      <c r="R267" s="69">
        <f>'[1]Vals and Pupils New Units'!R255</f>
        <v>0.03</v>
      </c>
      <c r="S267" s="69">
        <f>'[1]Vals and Pupils New Units'!S255</f>
        <v>0</v>
      </c>
      <c r="T267" s="9"/>
    </row>
    <row r="268" spans="1:20" ht="13.35" customHeight="1" x14ac:dyDescent="0.2">
      <c r="A268" s="61">
        <v>1054</v>
      </c>
      <c r="B268" s="61">
        <v>914</v>
      </c>
      <c r="C268" s="61">
        <v>893</v>
      </c>
      <c r="D268" s="62" t="s">
        <v>331</v>
      </c>
      <c r="E268" s="63" t="str">
        <f>IF('[1]Min SAUs'!N262&gt;0,"1"," ")</f>
        <v>1</v>
      </c>
      <c r="F268" s="65">
        <f>'[1]SAU Totals New Units'!F261</f>
        <v>4874750.7838000003</v>
      </c>
      <c r="G268" s="65">
        <f>'[1]SAU Totals New Units'!U261</f>
        <v>3774788.71</v>
      </c>
      <c r="H268" s="66">
        <f>'[1]SAU Totals New Units'!V261</f>
        <v>6.827</v>
      </c>
      <c r="I268" s="3"/>
      <c r="J268" s="65">
        <f>'[1]SAU Totals New Units'!W261+'[1]Misc. Adjustments New Units'!K257</f>
        <v>1099962.0700000003</v>
      </c>
      <c r="K268" s="5"/>
      <c r="L268" s="67">
        <v>479773.25</v>
      </c>
      <c r="M268" s="67">
        <f t="shared" si="10"/>
        <v>620188.8200000003</v>
      </c>
      <c r="N268" s="68">
        <f t="shared" si="8"/>
        <v>1.2927</v>
      </c>
      <c r="O268" s="7"/>
      <c r="P268" s="67">
        <f>'[1]Debt Serv New Units'!AD256</f>
        <v>0</v>
      </c>
      <c r="Q268" s="7"/>
      <c r="R268" s="69">
        <f>'[1]Vals and Pupils New Units'!R256</f>
        <v>0.02</v>
      </c>
      <c r="S268" s="69">
        <f>'[1]Vals and Pupils New Units'!S256</f>
        <v>-0.05</v>
      </c>
      <c r="T268" s="9" t="s">
        <v>301</v>
      </c>
    </row>
    <row r="269" spans="1:20" ht="13.35" customHeight="1" x14ac:dyDescent="0.2">
      <c r="A269" s="61">
        <v>1058</v>
      </c>
      <c r="B269" s="61">
        <v>917</v>
      </c>
      <c r="C269" s="61"/>
      <c r="D269" s="62" t="s">
        <v>332</v>
      </c>
      <c r="E269" s="70" t="str">
        <f>IF('[1]Min SAUs'!N263&gt;0,"1"," ")</f>
        <v xml:space="preserve"> </v>
      </c>
      <c r="F269" s="65">
        <f>'[1]SAU Totals New Units'!F262</f>
        <v>934781.20689999999</v>
      </c>
      <c r="G269" s="65">
        <f>'[1]SAU Totals New Units'!U262</f>
        <v>501975.98</v>
      </c>
      <c r="H269" s="66">
        <f>'[1]SAU Totals New Units'!V262</f>
        <v>7.26</v>
      </c>
      <c r="I269" s="3"/>
      <c r="J269" s="65">
        <f>'[1]SAU Totals New Units'!W262+'[1]Misc. Adjustments New Units'!K258</f>
        <v>432805.23</v>
      </c>
      <c r="K269" s="5"/>
      <c r="L269" s="67">
        <v>423879.75</v>
      </c>
      <c r="M269" s="67">
        <f t="shared" si="10"/>
        <v>8925.4799999999814</v>
      </c>
      <c r="N269" s="68">
        <f t="shared" si="8"/>
        <v>2.1100000000000001E-2</v>
      </c>
      <c r="O269" s="7"/>
      <c r="P269" s="67">
        <f>'[1]Debt Serv New Units'!AD257</f>
        <v>0</v>
      </c>
      <c r="Q269" s="7"/>
      <c r="R269" s="69">
        <f>'[1]Vals and Pupils New Units'!R257</f>
        <v>0.08</v>
      </c>
      <c r="S269" s="69">
        <f>'[1]Vals and Pupils New Units'!S257</f>
        <v>-0.05</v>
      </c>
      <c r="T269" s="9"/>
    </row>
    <row r="270" spans="1:20" ht="13.35" customHeight="1" x14ac:dyDescent="0.2">
      <c r="A270" s="61">
        <v>1060</v>
      </c>
      <c r="B270" s="61">
        <v>918</v>
      </c>
      <c r="C270" s="61"/>
      <c r="D270" s="62" t="s">
        <v>333</v>
      </c>
      <c r="E270" s="70" t="str">
        <f>IF('[1]Min SAUs'!N264&gt;0,"1"," ")</f>
        <v xml:space="preserve"> </v>
      </c>
      <c r="F270" s="65">
        <f>'[1]SAU Totals New Units'!F263</f>
        <v>16701857.182600001</v>
      </c>
      <c r="G270" s="65">
        <f>'[1]SAU Totals New Units'!U263</f>
        <v>15056056.140000001</v>
      </c>
      <c r="H270" s="66">
        <f>'[1]SAU Totals New Units'!V263</f>
        <v>3.1440000000000001</v>
      </c>
      <c r="I270" s="3"/>
      <c r="J270" s="65">
        <f>'[1]SAU Totals New Units'!W263+'[1]Misc. Adjustments New Units'!K259</f>
        <v>1645801.0399999991</v>
      </c>
      <c r="K270" s="5"/>
      <c r="L270" s="67">
        <v>1639823.5700000003</v>
      </c>
      <c r="M270" s="67">
        <f t="shared" si="10"/>
        <v>5977.4699999988079</v>
      </c>
      <c r="N270" s="68">
        <f t="shared" si="8"/>
        <v>3.5999999999999999E-3</v>
      </c>
      <c r="O270" s="7"/>
      <c r="P270" s="67">
        <f>'[1]Debt Serv New Units'!AD258</f>
        <v>0</v>
      </c>
      <c r="Q270" s="7"/>
      <c r="R270" s="69">
        <f>'[1]Vals and Pupils New Units'!R258</f>
        <v>0.05</v>
      </c>
      <c r="S270" s="69">
        <f>'[1]Vals and Pupils New Units'!S258</f>
        <v>-0.01</v>
      </c>
      <c r="T270" s="9"/>
    </row>
    <row r="271" spans="1:20" ht="13.35" customHeight="1" x14ac:dyDescent="0.2">
      <c r="A271" s="61">
        <v>1065</v>
      </c>
      <c r="B271" s="61">
        <v>919</v>
      </c>
      <c r="C271" s="61"/>
      <c r="D271" s="62" t="s">
        <v>334</v>
      </c>
      <c r="E271" s="70" t="str">
        <f>IF('[1]Min SAUs'!N265&gt;0,"1"," ")</f>
        <v xml:space="preserve"> </v>
      </c>
      <c r="F271" s="65">
        <f>'[1]SAU Totals New Units'!F264</f>
        <v>8685442.8890000004</v>
      </c>
      <c r="G271" s="65">
        <f>'[1]SAU Totals New Units'!U264</f>
        <v>6778161.2000000002</v>
      </c>
      <c r="H271" s="66">
        <f>'[1]SAU Totals New Units'!V264</f>
        <v>6.468</v>
      </c>
      <c r="I271" s="3"/>
      <c r="J271" s="65">
        <f>'[1]SAU Totals New Units'!W264+'[1]Misc. Adjustments New Units'!K260</f>
        <v>1907281.6900000004</v>
      </c>
      <c r="K271" s="5"/>
      <c r="L271" s="67">
        <v>1701950.830000001</v>
      </c>
      <c r="M271" s="67">
        <f t="shared" si="10"/>
        <v>205330.8599999994</v>
      </c>
      <c r="N271" s="68">
        <f t="shared" si="8"/>
        <v>0.1206</v>
      </c>
      <c r="O271" s="7"/>
      <c r="P271" s="67">
        <f>'[1]Debt Serv New Units'!AD259</f>
        <v>0</v>
      </c>
      <c r="Q271" s="7"/>
      <c r="R271" s="69">
        <f>'[1]Vals and Pupils New Units'!R259</f>
        <v>0.03</v>
      </c>
      <c r="S271" s="69">
        <f>'[1]Vals and Pupils New Units'!S259</f>
        <v>0</v>
      </c>
      <c r="T271" s="9"/>
    </row>
    <row r="272" spans="1:20" ht="13.35" customHeight="1" x14ac:dyDescent="0.2">
      <c r="A272" s="117"/>
      <c r="B272" s="118" t="s">
        <v>335</v>
      </c>
      <c r="C272" s="118"/>
      <c r="D272" s="119"/>
      <c r="E272" s="119"/>
      <c r="F272" s="120"/>
      <c r="G272" s="120"/>
      <c r="H272" s="121"/>
      <c r="I272" s="122"/>
      <c r="J272" s="120"/>
      <c r="K272" s="123"/>
      <c r="L272" s="124"/>
      <c r="M272" s="124"/>
      <c r="N272" s="124"/>
      <c r="O272" s="125"/>
      <c r="P272" s="125"/>
      <c r="Q272" s="125"/>
      <c r="R272" s="126"/>
      <c r="S272" s="126"/>
      <c r="T272" s="127"/>
    </row>
    <row r="273" spans="1:20" ht="13.35" customHeight="1" x14ac:dyDescent="0.2">
      <c r="A273" s="61">
        <v>1761</v>
      </c>
      <c r="B273" s="61"/>
      <c r="C273" s="61"/>
      <c r="D273" s="62" t="s">
        <v>336</v>
      </c>
      <c r="E273" s="62" t="str">
        <f>IF('[1]Min SAUs'!N267&gt;0,"1"," ")</f>
        <v xml:space="preserve"> </v>
      </c>
      <c r="F273" s="128">
        <f>'[1]Charter Magnet Schools'!BJ5</f>
        <v>2737978.2918000002</v>
      </c>
      <c r="G273" s="65"/>
      <c r="H273" s="66"/>
      <c r="I273" s="3"/>
      <c r="J273" s="128">
        <f>'[1]Charter Magnet Schools'!BJ5</f>
        <v>2737978.2918000002</v>
      </c>
      <c r="K273" s="5"/>
      <c r="L273" s="67">
        <v>2651519.1861640001</v>
      </c>
      <c r="M273" s="67">
        <f>J273-L273</f>
        <v>86459.105636000168</v>
      </c>
      <c r="N273" s="68">
        <f t="shared" si="8"/>
        <v>3.2599999999999997E-2</v>
      </c>
      <c r="O273" s="7"/>
      <c r="P273" s="67">
        <v>0</v>
      </c>
      <c r="Q273" s="7"/>
      <c r="R273" s="69"/>
      <c r="S273" s="69">
        <f>'[1]Charter Magnet Schools'!BT5</f>
        <v>-6.8840579710144928E-2</v>
      </c>
      <c r="T273" s="9"/>
    </row>
    <row r="274" spans="1:20" ht="13.35" customHeight="1" x14ac:dyDescent="0.2">
      <c r="A274" s="61">
        <v>1630</v>
      </c>
      <c r="B274" s="61"/>
      <c r="C274" s="61"/>
      <c r="D274" s="62" t="s">
        <v>337</v>
      </c>
      <c r="E274" s="62" t="str">
        <f>IF('[1]Min SAUs'!N268&gt;0,"1"," ")</f>
        <v xml:space="preserve"> </v>
      </c>
      <c r="F274" s="128">
        <f>'[1]Charter Magnet Schools'!BJ6</f>
        <v>4402389.3498</v>
      </c>
      <c r="G274" s="65"/>
      <c r="H274" s="66"/>
      <c r="I274" s="3"/>
      <c r="J274" s="128">
        <f>'[1]Charter Magnet Schools'!BJ6</f>
        <v>4402389.3498</v>
      </c>
      <c r="K274" s="5"/>
      <c r="L274" s="67">
        <v>4481477.78</v>
      </c>
      <c r="M274" s="67">
        <f t="shared" ref="M274:M283" si="11">J274-L274</f>
        <v>-79088.430200000294</v>
      </c>
      <c r="N274" s="68">
        <f t="shared" si="8"/>
        <v>-1.7600000000000001E-2</v>
      </c>
      <c r="O274" s="7"/>
      <c r="P274" s="67">
        <v>0</v>
      </c>
      <c r="Q274" s="7"/>
      <c r="R274" s="69"/>
      <c r="S274" s="69">
        <f>'[1]Charter Magnet Schools'!BT6</f>
        <v>-4.4117647058823532E-2</v>
      </c>
      <c r="T274" s="9"/>
    </row>
    <row r="275" spans="1:20" ht="13.35" customHeight="1" x14ac:dyDescent="0.2">
      <c r="A275" s="61">
        <v>1510</v>
      </c>
      <c r="B275" s="61"/>
      <c r="C275" s="61"/>
      <c r="D275" s="62" t="s">
        <v>338</v>
      </c>
      <c r="E275" s="62" t="str">
        <f>IF('[1]Min SAUs'!N269&gt;0,"1"," ")</f>
        <v xml:space="preserve"> </v>
      </c>
      <c r="F275" s="128">
        <f>'[1]Charter Magnet Schools'!BJ7</f>
        <v>4327180.1185999997</v>
      </c>
      <c r="G275" s="65"/>
      <c r="H275" s="66"/>
      <c r="I275" s="3"/>
      <c r="J275" s="128">
        <f>'[1]Charter Magnet Schools'!BJ7</f>
        <v>4327180.1185999997</v>
      </c>
      <c r="K275" s="5"/>
      <c r="L275" s="67">
        <v>3852785.2143999999</v>
      </c>
      <c r="M275" s="67">
        <f t="shared" si="11"/>
        <v>474394.90419999976</v>
      </c>
      <c r="N275" s="68">
        <f t="shared" si="8"/>
        <v>0.1231</v>
      </c>
      <c r="O275" s="7"/>
      <c r="P275" s="67">
        <v>0</v>
      </c>
      <c r="Q275" s="7"/>
      <c r="R275" s="69"/>
      <c r="S275" s="69">
        <f>'[1]Charter Magnet Schools'!BT7</f>
        <v>9.3406593406593408E-2</v>
      </c>
      <c r="T275" s="9"/>
    </row>
    <row r="276" spans="1:20" ht="13.35" customHeight="1" x14ac:dyDescent="0.2">
      <c r="A276" s="61">
        <v>2071</v>
      </c>
      <c r="B276" s="61"/>
      <c r="C276" s="61"/>
      <c r="D276" s="62" t="s">
        <v>339</v>
      </c>
      <c r="E276" s="62" t="str">
        <f>IF('[1]Min SAUs'!N270&gt;0,"1"," ")</f>
        <v xml:space="preserve"> </v>
      </c>
      <c r="F276" s="128">
        <f>'[1]Charter Magnet Schools'!BJ8</f>
        <v>806958.31199999992</v>
      </c>
      <c r="G276" s="65"/>
      <c r="H276" s="66"/>
      <c r="I276" s="3"/>
      <c r="J276" s="128">
        <f>'[1]Charter Magnet Schools'!BJ8</f>
        <v>806958.31199999992</v>
      </c>
      <c r="K276" s="5"/>
      <c r="L276" s="67">
        <v>489935.4436</v>
      </c>
      <c r="M276" s="67">
        <f t="shared" si="11"/>
        <v>317022.86839999992</v>
      </c>
      <c r="N276" s="68">
        <f t="shared" si="8"/>
        <v>0.64710000000000001</v>
      </c>
      <c r="O276" s="7"/>
      <c r="P276" s="67">
        <v>0</v>
      </c>
      <c r="Q276" s="7"/>
      <c r="R276" s="69"/>
      <c r="S276" s="69">
        <f>'[1]Charter Magnet Schools'!BT8</f>
        <v>0.35849056603773582</v>
      </c>
      <c r="T276" s="9"/>
    </row>
    <row r="277" spans="1:20" ht="13.35" customHeight="1" x14ac:dyDescent="0.2">
      <c r="A277" s="61">
        <v>1631</v>
      </c>
      <c r="B277" s="61"/>
      <c r="C277" s="61"/>
      <c r="D277" s="62" t="s">
        <v>340</v>
      </c>
      <c r="E277" s="62" t="str">
        <f>IF('[1]Min SAUs'!N271&gt;0,"1"," ")</f>
        <v xml:space="preserve"> </v>
      </c>
      <c r="F277" s="128">
        <f>'[1]Charter Magnet Schools'!BJ9</f>
        <v>1930983.4212999998</v>
      </c>
      <c r="G277" s="65"/>
      <c r="H277" s="66"/>
      <c r="I277" s="3"/>
      <c r="J277" s="128">
        <f>'[1]Charter Magnet Schools'!BJ9</f>
        <v>1930983.4212999998</v>
      </c>
      <c r="K277" s="5"/>
      <c r="L277" s="67">
        <v>1721782.6248999999</v>
      </c>
      <c r="M277" s="67">
        <f t="shared" si="11"/>
        <v>209200.79639999988</v>
      </c>
      <c r="N277" s="68">
        <f t="shared" si="8"/>
        <v>0.1215</v>
      </c>
      <c r="O277" s="7"/>
      <c r="P277" s="67">
        <v>0</v>
      </c>
      <c r="Q277" s="7"/>
      <c r="R277" s="69"/>
      <c r="S277" s="69">
        <f>'[1]Charter Magnet Schools'!BT9</f>
        <v>0.11242603550295859</v>
      </c>
      <c r="T277" s="9"/>
    </row>
    <row r="278" spans="1:20" ht="13.35" customHeight="1" x14ac:dyDescent="0.2">
      <c r="A278" s="61">
        <v>1632</v>
      </c>
      <c r="B278" s="61"/>
      <c r="C278" s="61"/>
      <c r="D278" s="62" t="s">
        <v>341</v>
      </c>
      <c r="E278" s="62" t="str">
        <f>IF('[1]Min SAUs'!N272&gt;0,"1"," ")</f>
        <v xml:space="preserve"> </v>
      </c>
      <c r="F278" s="128">
        <f>'[1]Charter Magnet Schools'!BJ10</f>
        <v>2105667.9008999998</v>
      </c>
      <c r="G278" s="65"/>
      <c r="H278" s="66"/>
      <c r="I278" s="3"/>
      <c r="J278" s="128">
        <f>'[1]Charter Magnet Schools'!BJ10</f>
        <v>2105667.9008999998</v>
      </c>
      <c r="K278" s="5"/>
      <c r="L278" s="67">
        <v>2412840.7560000001</v>
      </c>
      <c r="M278" s="67">
        <f t="shared" si="11"/>
        <v>-307172.85510000028</v>
      </c>
      <c r="N278" s="68">
        <f t="shared" si="8"/>
        <v>-0.1273</v>
      </c>
      <c r="O278" s="7"/>
      <c r="P278" s="67">
        <v>0</v>
      </c>
      <c r="Q278" s="7"/>
      <c r="R278" s="69"/>
      <c r="S278" s="69">
        <f>'[1]Charter Magnet Schools'!BT10</f>
        <v>-0.15048543689320387</v>
      </c>
      <c r="T278" s="9"/>
    </row>
    <row r="279" spans="1:20" ht="13.35" customHeight="1" x14ac:dyDescent="0.2">
      <c r="A279" s="61">
        <v>1501</v>
      </c>
      <c r="B279" s="61"/>
      <c r="C279" s="61"/>
      <c r="D279" s="62" t="s">
        <v>342</v>
      </c>
      <c r="E279" s="62" t="str">
        <f>IF('[1]Min SAUs'!N273&gt;0,"1"," ")</f>
        <v xml:space="preserve"> </v>
      </c>
      <c r="F279" s="128">
        <f>'[1]Charter Magnet Schools'!BJ11</f>
        <v>2199125.9330000002</v>
      </c>
      <c r="G279" s="65"/>
      <c r="H279" s="66"/>
      <c r="I279" s="3"/>
      <c r="J279" s="128">
        <f>'[1]Charter Magnet Schools'!BJ11</f>
        <v>2199125.9330000002</v>
      </c>
      <c r="K279" s="5"/>
      <c r="L279" s="67">
        <v>2289191.9227999998</v>
      </c>
      <c r="M279" s="67">
        <f t="shared" si="11"/>
        <v>-90065.989799999632</v>
      </c>
      <c r="N279" s="68">
        <f t="shared" si="8"/>
        <v>-3.9300000000000002E-2</v>
      </c>
      <c r="O279" s="7"/>
      <c r="P279" s="67">
        <v>0</v>
      </c>
      <c r="Q279" s="7"/>
      <c r="R279" s="69"/>
      <c r="S279" s="69">
        <f>'[1]Charter Magnet Schools'!BT11</f>
        <v>-6.1224489795918366E-2</v>
      </c>
      <c r="T279" s="9"/>
    </row>
    <row r="280" spans="1:20" ht="13.35" customHeight="1" x14ac:dyDescent="0.2">
      <c r="A280" s="61">
        <v>1672</v>
      </c>
      <c r="B280" s="61"/>
      <c r="C280" s="61"/>
      <c r="D280" s="62" t="s">
        <v>343</v>
      </c>
      <c r="E280" s="62" t="str">
        <f>IF('[1]Min SAUs'!N274&gt;0,"1"," ")</f>
        <v xml:space="preserve"> </v>
      </c>
      <c r="F280" s="128">
        <f>'[1]Charter Magnet Schools'!BJ12</f>
        <v>4623615.9768000003</v>
      </c>
      <c r="G280" s="65"/>
      <c r="H280" s="66"/>
      <c r="I280" s="3"/>
      <c r="J280" s="128">
        <f>'[1]Charter Magnet Schools'!BJ12</f>
        <v>4623615.9768000003</v>
      </c>
      <c r="K280" s="5"/>
      <c r="L280" s="67">
        <v>4062218.0398999997</v>
      </c>
      <c r="M280" s="67">
        <f t="shared" si="11"/>
        <v>561397.93690000055</v>
      </c>
      <c r="N280" s="68">
        <f t="shared" si="8"/>
        <v>0.13819999999999999</v>
      </c>
      <c r="O280" s="7"/>
      <c r="P280" s="67">
        <v>0</v>
      </c>
      <c r="Q280" s="7"/>
      <c r="R280" s="69"/>
      <c r="S280" s="69">
        <f>'[1]Charter Magnet Schools'!BT12</f>
        <v>0.11707317073170732</v>
      </c>
      <c r="T280" s="9"/>
    </row>
    <row r="281" spans="1:20" ht="13.35" customHeight="1" x14ac:dyDescent="0.2">
      <c r="A281" s="61">
        <v>1739</v>
      </c>
      <c r="B281" s="61"/>
      <c r="C281" s="61"/>
      <c r="D281" s="62" t="s">
        <v>344</v>
      </c>
      <c r="E281" s="62" t="str">
        <f>IF('[1]Min SAUs'!N275&gt;0,"1"," ")</f>
        <v xml:space="preserve"> </v>
      </c>
      <c r="F281" s="128">
        <f>'[1]Charter Magnet Schools'!BJ13</f>
        <v>4367731.1097999997</v>
      </c>
      <c r="G281" s="65"/>
      <c r="H281" s="66"/>
      <c r="I281" s="3"/>
      <c r="J281" s="128">
        <f>'[1]Charter Magnet Schools'!BJ13</f>
        <v>4367731.1097999997</v>
      </c>
      <c r="K281" s="5"/>
      <c r="L281" s="67">
        <v>3912361.1264000004</v>
      </c>
      <c r="M281" s="67">
        <f t="shared" si="11"/>
        <v>455369.98339999933</v>
      </c>
      <c r="N281" s="68">
        <f t="shared" si="8"/>
        <v>0.1164</v>
      </c>
      <c r="O281" s="7"/>
      <c r="P281" s="67">
        <v>0</v>
      </c>
      <c r="Q281" s="7"/>
      <c r="R281" s="69"/>
      <c r="S281" s="69">
        <f>'[1]Charter Magnet Schools'!BT13</f>
        <v>8.5858585858585856E-2</v>
      </c>
      <c r="T281" s="9"/>
    </row>
    <row r="282" spans="1:20" ht="13.35" customHeight="1" x14ac:dyDescent="0.2">
      <c r="A282" s="61">
        <v>1762</v>
      </c>
      <c r="B282" s="61"/>
      <c r="C282" s="61"/>
      <c r="D282" s="62" t="s">
        <v>345</v>
      </c>
      <c r="E282" s="62" t="str">
        <f>IF('[1]Min SAUs'!N276&gt;0,"1"," ")</f>
        <v xml:space="preserve"> </v>
      </c>
      <c r="F282" s="128">
        <f>'[1]Charter Magnet Schools'!BJ14</f>
        <v>2162280.5465000002</v>
      </c>
      <c r="G282" s="65"/>
      <c r="H282" s="66"/>
      <c r="I282" s="3"/>
      <c r="J282" s="128">
        <f>'[1]Charter Magnet Schools'!BJ14</f>
        <v>2162280.5465000002</v>
      </c>
      <c r="K282" s="5"/>
      <c r="L282" s="67">
        <v>2341230.7384000001</v>
      </c>
      <c r="M282" s="67">
        <f t="shared" si="11"/>
        <v>-178950.19189999998</v>
      </c>
      <c r="N282" s="68">
        <f t="shared" si="8"/>
        <v>-7.6399999999999996E-2</v>
      </c>
      <c r="O282" s="7"/>
      <c r="P282" s="67">
        <v>0</v>
      </c>
      <c r="Q282" s="7"/>
      <c r="R282" s="69"/>
      <c r="S282" s="69">
        <f>'[1]Charter Magnet Schools'!BT14</f>
        <v>-9.90990990990991E-2</v>
      </c>
      <c r="T282" s="9"/>
    </row>
    <row r="283" spans="1:20" x14ac:dyDescent="0.2">
      <c r="A283" s="71">
        <v>2005</v>
      </c>
      <c r="B283" s="71"/>
      <c r="C283" s="71"/>
      <c r="D283" s="62" t="s">
        <v>346</v>
      </c>
      <c r="E283" s="62" t="str">
        <f>IF('[1]Min SAUs'!N277&gt;0,"1"," ")</f>
        <v xml:space="preserve"> </v>
      </c>
      <c r="F283" s="128">
        <f>'[1]Charter Magnet Schools'!BJ48</f>
        <v>368327.24</v>
      </c>
      <c r="G283" s="65"/>
      <c r="H283" s="66"/>
      <c r="I283" s="3"/>
      <c r="J283" s="128">
        <f>'[1]Charter Magnet Schools'!BJ48</f>
        <v>368327.24</v>
      </c>
      <c r="K283" s="5"/>
      <c r="L283" s="67">
        <v>198468.12</v>
      </c>
      <c r="M283" s="67">
        <f t="shared" si="11"/>
        <v>169859.12</v>
      </c>
      <c r="N283" s="68">
        <f t="shared" si="8"/>
        <v>0.85589999999999999</v>
      </c>
      <c r="O283" s="7"/>
      <c r="P283" s="67">
        <v>0</v>
      </c>
      <c r="Q283" s="7"/>
      <c r="S283" s="69">
        <f>'[1]Charter Magnet Schools'!BT48</f>
        <v>1.7142857142857142</v>
      </c>
      <c r="T283" s="9"/>
    </row>
  </sheetData>
  <mergeCells count="2">
    <mergeCell ref="A1:G1"/>
    <mergeCell ref="A2:H2"/>
  </mergeCells>
  <printOptions horizontalCentered="1" gridLines="1"/>
  <pageMargins left="0" right="0" top="0.59" bottom="0.44" header="0.25" footer="0.25"/>
  <pageSetup paperSize="5" scale="68" fitToHeight="0" orientation="landscape" r:id="rId1"/>
  <headerFooter alignWithMargins="0">
    <oddHeader>&amp;L&amp;"Arial,Bold Italic"&amp;12General Purpose Aid for Local Schools&amp;C&amp;"Arial,Bold Italic"&amp;11 Preliminary Enacted as of 07/07/2021&amp;"Arial,Regular"&amp;10
&amp;R
&amp;"Arial,Bold Italic"CONFIDENTIAL</oddHeader>
    <oddFooter>&amp;L&amp;8&amp;F  &amp;A&amp;RPage &amp;P of &amp;N</oddFooter>
  </headerFooter>
  <rowBreaks count="1" manualBreakCount="1">
    <brk id="26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 Posting</vt:lpstr>
      <vt:lpstr>'Web Posting'!Print_Area</vt:lpstr>
      <vt:lpstr>'Web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cp:lastPrinted>2021-07-07T14:32:46Z</cp:lastPrinted>
  <dcterms:created xsi:type="dcterms:W3CDTF">2021-07-07T14:30:57Z</dcterms:created>
  <dcterms:modified xsi:type="dcterms:W3CDTF">2021-07-07T14:35:16Z</dcterms:modified>
</cp:coreProperties>
</file>