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ild Nutrition\USDA &amp; NOI\Net Off Invoice\2023-2024\"/>
    </mc:Choice>
  </mc:AlternateContent>
  <xr:revisionPtr revIDLastSave="0" documentId="13_ncr:1_{8D3618FD-45DE-4DB7-B08E-FD2683DD4F33}" xr6:coauthVersionLast="47" xr6:coauthVersionMax="47" xr10:uidLastSave="{00000000-0000-0000-0000-000000000000}"/>
  <bookViews>
    <workbookView xWindow="28680" yWindow="-120" windowWidth="29040" windowHeight="15840" xr2:uid="{5B309C0C-416E-4BDC-A048-0AA41FF0895F}"/>
  </bookViews>
  <sheets>
    <sheet name="complete" sheetId="1" r:id="rId1"/>
    <sheet name="stocked" sheetId="3" r:id="rId2"/>
    <sheet name="NO STOCK" sheetId="4" r:id="rId3"/>
    <sheet name="NO NOI Business 23-24" sheetId="2" r:id="rId4"/>
  </sheets>
  <definedNames>
    <definedName name="_xlnm._FilterDatabase" localSheetId="0" hidden="1">complete!$A$6:$XEW$256</definedName>
    <definedName name="_xlnm._FilterDatabase" localSheetId="1" hidden="1">stocked!$A$9:$I$277</definedName>
    <definedName name="_xlnm.Print_Area" localSheetId="0">complete!$A$1:$H$266</definedName>
    <definedName name="_xlnm.Print_Area" localSheetId="1">stocked!$A$1:$I$289</definedName>
    <definedName name="_xlnm.Print_Titles" localSheetId="0">complete!$6:$6</definedName>
    <definedName name="_xlnm.Print_Titles" localSheetId="1">stocked!$9:$9</definedName>
    <definedName name="sa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L61" i="1"/>
  <c r="K90" i="1"/>
  <c r="J90" i="1"/>
  <c r="K81" i="1"/>
  <c r="J81" i="1"/>
  <c r="K77" i="1"/>
  <c r="J77" i="1"/>
  <c r="K75" i="1"/>
  <c r="J75" i="1"/>
  <c r="K73" i="1"/>
  <c r="J73" i="1"/>
  <c r="K71" i="1"/>
  <c r="J71" i="1"/>
  <c r="K69" i="1"/>
  <c r="J69" i="1"/>
  <c r="K67" i="1"/>
  <c r="J67" i="1"/>
  <c r="K159" i="1"/>
  <c r="J159" i="1"/>
  <c r="K158" i="1"/>
  <c r="J158" i="1"/>
  <c r="K156" i="1"/>
  <c r="J156" i="1"/>
  <c r="L156" i="1" s="1"/>
  <c r="J79" i="1"/>
  <c r="K79" i="1"/>
  <c r="J80" i="1"/>
  <c r="K80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2" i="1"/>
  <c r="K92" i="1"/>
  <c r="K66" i="1"/>
  <c r="J66" i="1"/>
  <c r="K65" i="1"/>
  <c r="J65" i="1"/>
  <c r="L65" i="1" s="1"/>
  <c r="K63" i="1"/>
  <c r="J63" i="1"/>
  <c r="K62" i="1"/>
  <c r="J62" i="1"/>
  <c r="K61" i="1"/>
  <c r="J61" i="1"/>
  <c r="K173" i="1"/>
  <c r="J173" i="1"/>
  <c r="J172" i="1"/>
  <c r="J171" i="1"/>
  <c r="J170" i="1"/>
  <c r="J169" i="1"/>
  <c r="K170" i="1"/>
  <c r="K172" i="1"/>
  <c r="K169" i="1"/>
  <c r="K164" i="1"/>
  <c r="K163" i="1"/>
  <c r="J167" i="1"/>
  <c r="J165" i="1"/>
  <c r="K167" i="1"/>
  <c r="K165" i="1"/>
  <c r="J164" i="1"/>
  <c r="J163" i="1"/>
  <c r="J162" i="1"/>
  <c r="L162" i="1" s="1"/>
  <c r="K162" i="1"/>
  <c r="M156" i="1" l="1"/>
  <c r="M65" i="1"/>
  <c r="M61" i="1"/>
  <c r="M162" i="1"/>
  <c r="J179" i="1"/>
  <c r="K179" i="1"/>
  <c r="J180" i="1"/>
  <c r="K180" i="1"/>
  <c r="J181" i="1"/>
  <c r="K181" i="1"/>
  <c r="J182" i="1"/>
  <c r="K182" i="1"/>
  <c r="J183" i="1"/>
  <c r="K183" i="1"/>
  <c r="J184" i="1"/>
  <c r="K184" i="1"/>
  <c r="J185" i="1"/>
  <c r="K185" i="1"/>
  <c r="J186" i="1"/>
  <c r="K186" i="1"/>
  <c r="J187" i="1"/>
  <c r="K187" i="1"/>
  <c r="J188" i="1"/>
  <c r="K188" i="1"/>
  <c r="J189" i="1"/>
  <c r="K189" i="1"/>
  <c r="J190" i="1"/>
  <c r="K190" i="1"/>
  <c r="J191" i="1"/>
  <c r="K191" i="1"/>
  <c r="J192" i="1"/>
  <c r="K192" i="1"/>
  <c r="J193" i="1"/>
  <c r="K193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1" i="1"/>
  <c r="K201" i="1"/>
  <c r="J202" i="1"/>
  <c r="K202" i="1"/>
  <c r="J203" i="1"/>
  <c r="K203" i="1"/>
  <c r="J204" i="1"/>
  <c r="K204" i="1"/>
  <c r="J205" i="1"/>
  <c r="K205" i="1"/>
  <c r="J206" i="1"/>
  <c r="K206" i="1"/>
  <c r="K178" i="1"/>
  <c r="J178" i="1"/>
  <c r="K177" i="1"/>
  <c r="J177" i="1"/>
  <c r="K176" i="1"/>
  <c r="J176" i="1"/>
  <c r="K175" i="1"/>
  <c r="J175" i="1"/>
  <c r="L175" i="1" l="1"/>
  <c r="M175" i="1"/>
  <c r="K212" i="1"/>
  <c r="J212" i="1"/>
  <c r="K211" i="1"/>
  <c r="J211" i="1"/>
  <c r="K210" i="1"/>
  <c r="J210" i="1"/>
  <c r="K209" i="1"/>
  <c r="J209" i="1"/>
  <c r="K208" i="1"/>
  <c r="J208" i="1"/>
  <c r="J224" i="1"/>
  <c r="K224" i="1"/>
  <c r="J225" i="1"/>
  <c r="K225" i="1"/>
  <c r="J226" i="1"/>
  <c r="K226" i="1"/>
  <c r="J227" i="1"/>
  <c r="K227" i="1"/>
  <c r="J228" i="1"/>
  <c r="K228" i="1"/>
  <c r="J229" i="1"/>
  <c r="K229" i="1"/>
  <c r="J230" i="1"/>
  <c r="K230" i="1"/>
  <c r="J231" i="1"/>
  <c r="K231" i="1"/>
  <c r="J232" i="1"/>
  <c r="K232" i="1"/>
  <c r="J233" i="1"/>
  <c r="K233" i="1"/>
  <c r="J234" i="1"/>
  <c r="K234" i="1"/>
  <c r="J235" i="1"/>
  <c r="K235" i="1"/>
  <c r="J236" i="1"/>
  <c r="K236" i="1"/>
  <c r="J237" i="1"/>
  <c r="K237" i="1"/>
  <c r="J238" i="1"/>
  <c r="K238" i="1"/>
  <c r="J239" i="1"/>
  <c r="K239" i="1"/>
  <c r="K223" i="1"/>
  <c r="J223" i="1"/>
  <c r="K222" i="1"/>
  <c r="J222" i="1"/>
  <c r="K221" i="1"/>
  <c r="J221" i="1"/>
  <c r="K220" i="1"/>
  <c r="J220" i="1"/>
  <c r="K219" i="1"/>
  <c r="J219" i="1"/>
  <c r="K218" i="1"/>
  <c r="J218" i="1"/>
  <c r="K217" i="1"/>
  <c r="J217" i="1"/>
  <c r="K216" i="1"/>
  <c r="J216" i="1"/>
  <c r="K215" i="1"/>
  <c r="J215" i="1"/>
  <c r="K214" i="1"/>
  <c r="J214" i="1"/>
  <c r="L214" i="1" s="1"/>
  <c r="L208" i="1" l="1"/>
  <c r="M214" i="1"/>
  <c r="M208" i="1"/>
  <c r="J245" i="1"/>
  <c r="K245" i="1"/>
  <c r="J246" i="1"/>
  <c r="K246" i="1"/>
  <c r="J247" i="1"/>
  <c r="K247" i="1"/>
  <c r="J248" i="1"/>
  <c r="K248" i="1"/>
  <c r="J249" i="1"/>
  <c r="K249" i="1"/>
  <c r="J250" i="1"/>
  <c r="K250" i="1"/>
  <c r="J251" i="1"/>
  <c r="K251" i="1"/>
  <c r="K244" i="1"/>
  <c r="J244" i="1"/>
  <c r="K243" i="1"/>
  <c r="J243" i="1"/>
  <c r="K242" i="1"/>
  <c r="J242" i="1"/>
  <c r="K241" i="1"/>
  <c r="J241" i="1"/>
  <c r="L241" i="1" s="1"/>
  <c r="M241" i="1" l="1"/>
  <c r="K256" i="1"/>
  <c r="J256" i="1"/>
  <c r="K255" i="1"/>
  <c r="J255" i="1"/>
  <c r="K254" i="1"/>
  <c r="J254" i="1"/>
  <c r="K253" i="1"/>
  <c r="J253" i="1"/>
  <c r="L253" i="1" s="1"/>
  <c r="M253" i="1" l="1"/>
  <c r="J147" i="1"/>
  <c r="K147" i="1"/>
  <c r="K146" i="1"/>
  <c r="J146" i="1"/>
  <c r="K145" i="1"/>
  <c r="J145" i="1"/>
  <c r="K144" i="1"/>
  <c r="J144" i="1"/>
  <c r="K143" i="1"/>
  <c r="J143" i="1"/>
  <c r="K142" i="1"/>
  <c r="J142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K114" i="1"/>
  <c r="J114" i="1"/>
  <c r="L142" i="1" l="1"/>
  <c r="L114" i="1"/>
  <c r="M114" i="1"/>
  <c r="M142" i="1"/>
  <c r="K153" i="1"/>
  <c r="J153" i="1"/>
  <c r="K152" i="1"/>
  <c r="J152" i="1"/>
  <c r="K151" i="1"/>
  <c r="J151" i="1"/>
  <c r="K150" i="1"/>
  <c r="J150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K101" i="1"/>
  <c r="J101" i="1"/>
  <c r="L101" i="1" l="1"/>
  <c r="L150" i="1"/>
  <c r="M101" i="1"/>
  <c r="M150" i="1"/>
  <c r="J95" i="1"/>
  <c r="K95" i="1"/>
  <c r="J96" i="1"/>
  <c r="K96" i="1"/>
  <c r="J97" i="1"/>
  <c r="K97" i="1"/>
  <c r="J98" i="1"/>
  <c r="K98" i="1"/>
  <c r="J99" i="1"/>
  <c r="K99" i="1"/>
  <c r="K94" i="1"/>
  <c r="J94" i="1"/>
  <c r="L94" i="1" s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K35" i="1"/>
  <c r="J35" i="1"/>
  <c r="K32" i="1"/>
  <c r="J31" i="1"/>
  <c r="K31" i="1"/>
  <c r="J32" i="1"/>
  <c r="J33" i="1"/>
  <c r="K33" i="1"/>
  <c r="K30" i="1"/>
  <c r="J30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K18" i="1"/>
  <c r="J18" i="1"/>
  <c r="L18" i="1" s="1"/>
  <c r="J9" i="1"/>
  <c r="K9" i="1"/>
  <c r="J10" i="1"/>
  <c r="K10" i="1"/>
  <c r="K11" i="1"/>
  <c r="J12" i="1"/>
  <c r="K12" i="1"/>
  <c r="J13" i="1"/>
  <c r="K13" i="1"/>
  <c r="J14" i="1"/>
  <c r="K14" i="1"/>
  <c r="J15" i="1"/>
  <c r="K15" i="1"/>
  <c r="J16" i="1"/>
  <c r="K16" i="1"/>
  <c r="K8" i="1"/>
  <c r="J8" i="1"/>
  <c r="L30" i="1" l="1"/>
  <c r="L35" i="1"/>
  <c r="L8" i="1"/>
  <c r="M8" i="1"/>
  <c r="M30" i="1"/>
  <c r="M35" i="1"/>
  <c r="M94" i="1"/>
  <c r="M18" i="1"/>
  <c r="M2" i="1" l="1"/>
  <c r="M3" i="1" s="1"/>
</calcChain>
</file>

<file path=xl/sharedStrings.xml><?xml version="1.0" encoding="utf-8"?>
<sst xmlns="http://schemas.openxmlformats.org/spreadsheetml/2006/main" count="2382" uniqueCount="827">
  <si>
    <t xml:space="preserve"> </t>
  </si>
  <si>
    <t>lbs. USDA Food</t>
  </si>
  <si>
    <t>Item Description</t>
  </si>
  <si>
    <t>S</t>
  </si>
  <si>
    <t>N</t>
  </si>
  <si>
    <t>VILLA PRIMA® 16" Rolled Edge Four Cheese Pizza</t>
  </si>
  <si>
    <t>Whole Grain French Toast Bites</t>
  </si>
  <si>
    <t>K12 Services: www.K12foodservice.com</t>
  </si>
  <si>
    <t>K12</t>
  </si>
  <si>
    <t>J.M. SMUCKERS</t>
  </si>
  <si>
    <t>ES FOODS</t>
  </si>
  <si>
    <t>RED GOLD</t>
  </si>
  <si>
    <t>TYSON FOODS</t>
  </si>
  <si>
    <t>BASIC AMERICNA</t>
  </si>
  <si>
    <t>TRADITIONAL PETITE CINNAMON ROLL DOUGH</t>
  </si>
  <si>
    <t>FULLY BAKED FILLED COOKIE WGR TRIPLE CHOCOLATE FUDGE FILLING W/ HERSHEY'S® CHOC (INDIVIDUALLY WRAPPED)</t>
  </si>
  <si>
    <t>WHOLE GRAIN RICH INDIVIDUALLY WRAPPED CONFETTI CAKE FILLED COOKIE WITH FROSTING</t>
  </si>
  <si>
    <t>UBR - The Ultimate Breakfast Round™ Cinnamon (Baked, IW, Nut-Free)</t>
  </si>
  <si>
    <t>Whole Grain Rich Sub Roll Dough</t>
  </si>
  <si>
    <t>MADE WITH WHOLE GRAIN 16” PRESHEETED PIZZA DOUGH</t>
  </si>
  <si>
    <t>51% Whole Grain Dinner Roll Dough</t>
  </si>
  <si>
    <t>12" X 16" Whole Grain Rich Pizza Dough</t>
  </si>
  <si>
    <t>UBR THE ULTIMATE BREAKFAST RND OATMEAL CHOC CHIP, INDIVIDUALLY WRAPPED, NUT FREE</t>
  </si>
  <si>
    <t>Whole Grain Rich Dinner Roll Dough 2.5oz</t>
  </si>
  <si>
    <t>WHOLE GRAIN RICH CINNAMON SWIRL DOUGH 2 OZ EQ NATURALLY &amp; ARTIFICIALLY FLAVORED</t>
  </si>
  <si>
    <t>16" Whole Grain Rich Par-Baked Pizza Crust</t>
  </si>
  <si>
    <t>WHOLE GRAIN RICH 2 OZ EQ OVEN FIRED FLATBREAD, 6 x 6 SQUARE</t>
  </si>
  <si>
    <t>READY TO FINISH YEAST RAISED DONUT RING WITH WHOLE GRAIN</t>
  </si>
  <si>
    <t>Fresh N Ready Thin 16" Oven Rising Sheeted Pizza Dough</t>
  </si>
  <si>
    <t>Whole Grain Maple Waffle Flatbread</t>
  </si>
  <si>
    <t>Deluxe White Sub Roll Dough</t>
  </si>
  <si>
    <t>Nut Free Whole Grain Rich Chocolate Chip Made with Hershey's Baked Cookie IW</t>
  </si>
  <si>
    <t>16" Pre-Sheeted Pizza Dough</t>
  </si>
  <si>
    <t>TONY'S® Deep Dish 5" Pepperoni Pizza -IW</t>
  </si>
  <si>
    <t>TONY'S® Deep Dish 5" Cheese Pizza - IW</t>
  </si>
  <si>
    <t>Tony's Sausage Breakfast Pizza 50/50</t>
  </si>
  <si>
    <t>TONY'S French Bread 6" WG Cheese Pizza</t>
  </si>
  <si>
    <t>4" Galaxy Cheese IW</t>
  </si>
  <si>
    <t>4" Galaxy Pepperoni IW</t>
  </si>
  <si>
    <t>BIG DADDY'S 16" PRIMO BUFFALO CHICKEN</t>
  </si>
  <si>
    <t>Tony's SmartPizza Whole Grain 4x6 Cheese Pizza 50/50</t>
  </si>
  <si>
    <t>BIG DADDY'S Bold 16" WG Rolled Edge Cheese Pizza</t>
  </si>
  <si>
    <t>RICH PRODUCTS</t>
  </si>
  <si>
    <t>PROCESSOR LINK</t>
  </si>
  <si>
    <t>Sysco NNE - NOI Contact Information</t>
  </si>
  <si>
    <t>Brenda Fenderson/Contracs and Bids Specialist</t>
  </si>
  <si>
    <t>Cell: 207-383-6999</t>
  </si>
  <si>
    <t>Email: Brenda.Fenderson@Sysco.com</t>
  </si>
  <si>
    <t>State of Maine-NOI Contact Information</t>
  </si>
  <si>
    <t>Daveid Hartley</t>
  </si>
  <si>
    <t>207-624-6878</t>
  </si>
  <si>
    <t>david.hartley@maine.gov</t>
  </si>
  <si>
    <t>Processor Link: www.processorlink.com</t>
  </si>
  <si>
    <t xml:space="preserve">Trident is leaving </t>
  </si>
  <si>
    <t>BAKE CRAFTERS</t>
  </si>
  <si>
    <t>CARGILL KITCHEN</t>
  </si>
  <si>
    <t>LAND O LAKES</t>
  </si>
  <si>
    <t>MCCAIN</t>
  </si>
  <si>
    <t>Trident is exiting</t>
  </si>
  <si>
    <t>CONAGRA</t>
  </si>
  <si>
    <t>MICHAELS</t>
  </si>
  <si>
    <t>J.T.M</t>
  </si>
  <si>
    <t>BLANK</t>
  </si>
  <si>
    <t>Mild Cheddar Cheese Cracker Cuts</t>
  </si>
  <si>
    <t>OIF00215A</t>
  </si>
  <si>
    <t>OIF00224A</t>
  </si>
  <si>
    <t>OIF00024A</t>
  </si>
  <si>
    <t>OIF01037A</t>
  </si>
  <si>
    <t>OIF00055A</t>
  </si>
  <si>
    <t>MCF05074</t>
  </si>
  <si>
    <t>MCX40</t>
  </si>
  <si>
    <t>MCX01</t>
  </si>
  <si>
    <t>MCF03725</t>
  </si>
  <si>
    <t>MCF03731</t>
  </si>
  <si>
    <t>OIF03456</t>
  </si>
  <si>
    <t>MCF04566</t>
  </si>
  <si>
    <t>MCX03602</t>
  </si>
  <si>
    <t>MCF03761</t>
  </si>
  <si>
    <t>MCF04712</t>
  </si>
  <si>
    <t>MCX04717</t>
  </si>
  <si>
    <t>MCF03786</t>
  </si>
  <si>
    <t>SNO63</t>
  </si>
  <si>
    <t>OIF03613</t>
  </si>
  <si>
    <t>MCL03623</t>
  </si>
  <si>
    <t>MCL03622</t>
  </si>
  <si>
    <t>MCX03621</t>
  </si>
  <si>
    <t>MCX03626</t>
  </si>
  <si>
    <t>MCL03624</t>
  </si>
  <si>
    <t>R</t>
  </si>
  <si>
    <t>Wild Mike's 5" IW Deep Dish Cheese</t>
  </si>
  <si>
    <t>00801WG</t>
  </si>
  <si>
    <t>00837WG</t>
  </si>
  <si>
    <t>00830WG</t>
  </si>
  <si>
    <t>School Year 2023/24</t>
  </si>
  <si>
    <t>SUPC</t>
  </si>
  <si>
    <t>NATIONAL FOOD GROUP (ZEEZEE)</t>
  </si>
  <si>
    <t>RICH CHICK</t>
  </si>
  <si>
    <t>SA PIZZA</t>
  </si>
  <si>
    <t>SCHWAN'S FOOD</t>
  </si>
  <si>
    <t>TASTY BRAND</t>
  </si>
  <si>
    <t>Ultimate Cheddar™ Cheese Dip Cups</t>
  </si>
  <si>
    <t>Mucho Queso™ Jalapeño Cheese Dip Cups</t>
  </si>
  <si>
    <t>Ultimate Yellow™ Cheese Sauce Pouch</t>
  </si>
  <si>
    <t>Ultimate Creamy White™ Cheese Sauce</t>
  </si>
  <si>
    <t>Shredded Mozzarella Cheese</t>
  </si>
  <si>
    <t>Shredded Sharp American Cheese</t>
  </si>
  <si>
    <t>25% Reduced Sodium 50% Reduced Fat Macaroni and Cheese with Whole Grain</t>
  </si>
  <si>
    <t>Reduced Fat Mild Cheddar Cheese Cubes</t>
  </si>
  <si>
    <t>American Cheese Slices (White)</t>
  </si>
  <si>
    <t>160 Slice 50% RS, 50% RF Yellow American Cheese</t>
  </si>
  <si>
    <t>Light Mozzarella String Cheese</t>
  </si>
  <si>
    <t>PACK /SIZE</t>
  </si>
  <si>
    <t>DF VALUE</t>
  </si>
  <si>
    <t>STATUS</t>
  </si>
  <si>
    <t>STOCK</t>
  </si>
  <si>
    <t>8.9200</t>
  </si>
  <si>
    <t>$17.37</t>
  </si>
  <si>
    <t>13.5000</t>
  </si>
  <si>
    <t>$26.29</t>
  </si>
  <si>
    <t>14.5800</t>
  </si>
  <si>
    <t>$28.40</t>
  </si>
  <si>
    <t>20.0000</t>
  </si>
  <si>
    <t>$38.95</t>
  </si>
  <si>
    <t>16.0000</t>
  </si>
  <si>
    <t>$31.16</t>
  </si>
  <si>
    <t>6.6600</t>
  </si>
  <si>
    <t>$12.97</t>
  </si>
  <si>
    <t>15.0000</t>
  </si>
  <si>
    <t>$29.21</t>
  </si>
  <si>
    <t>12.5000</t>
  </si>
  <si>
    <t>$24.35</t>
  </si>
  <si>
    <t>19.4300</t>
  </si>
  <si>
    <t>$37.84</t>
  </si>
  <si>
    <t>22.9100</t>
  </si>
  <si>
    <t>$44.62</t>
  </si>
  <si>
    <t>10.5000</t>
  </si>
  <si>
    <t>$20.45</t>
  </si>
  <si>
    <t>A</t>
  </si>
  <si>
    <t>I</t>
  </si>
  <si>
    <t>140 / 3 OZ</t>
  </si>
  <si>
    <t>6 / 106 OZ</t>
  </si>
  <si>
    <t>4 / 5 LB</t>
  </si>
  <si>
    <t>6 / 5LB</t>
  </si>
  <si>
    <t>1 / 15 LB</t>
  </si>
  <si>
    <t>200 / 1 OZ</t>
  </si>
  <si>
    <t>6 / 5 LB</t>
  </si>
  <si>
    <t>168 / 1OZ</t>
  </si>
  <si>
    <t>McCAIN® CRISPY BAKEABLE SEASONED 8 CUT WEDGE FRIES</t>
  </si>
  <si>
    <t>McCain Incredicrisp Straight Cut Fry</t>
  </si>
  <si>
    <t>Ore-Ida Reduced Sodium Tater Tots Shaped Potatoes</t>
  </si>
  <si>
    <t>Reduced Sodium Battered Seasoned Spirals</t>
  </si>
  <si>
    <t>Harvest Splendor Savory Sweet Potato Fry</t>
  </si>
  <si>
    <t>McCain Hash Brown Rounds</t>
  </si>
  <si>
    <t>McCAIN EMOTICON MASHED POTATO SHAPES</t>
  </si>
  <si>
    <t>McCain Crispy Bakeable Deep Groove Crinkle Cut Fries 1/2"</t>
  </si>
  <si>
    <t>McCAIN® HARVEST SPLENDOR™ SWEET POTATO STRAIGHT CUT FRENCH FRIES</t>
  </si>
  <si>
    <t>McCAIN® HARVEST SPLENDOR™ SWEET POTATO THIN STRAIGHT CUT FRENCH FRIES</t>
  </si>
  <si>
    <t>McCAIN® OVATIONS® REDUCED SODIUM CRINKLE CUT FRENCH FRIES</t>
  </si>
  <si>
    <t>McCAIN® FLAVORLASTS® SHOESTRING CUT FRENCH FRIES</t>
  </si>
  <si>
    <t>McCAIN® HARVEST SPLENDOR™ SWEET POTATO DEEP GROOVE CRINKLE CUT FRENCH FRIES</t>
  </si>
  <si>
    <t>McCAIN® HARVEST SPLENDOR™ SWEET POTATO 10 CUT CRINKLE CUT WEDGES</t>
  </si>
  <si>
    <t>McCAIN® HARVEST SPLENDOR SWEET POTATO CROSSTRAX CUT FRIES</t>
  </si>
  <si>
    <t>McCAIN® REDSTONE CANYON® SPIRAL CUT FRENCH FRIES</t>
  </si>
  <si>
    <t>McCAIN® REDSTONE CANYON® CROSSTRAX / WAFFLE CUT FRENCH FRIES</t>
  </si>
  <si>
    <t>McCAIN® REDSTONE CANYON® SEASONED DICED POTATOES</t>
  </si>
  <si>
    <t>McCAIN® 1/4" SHOESTRING CUT EXTRA LONG FRENCH FRIES</t>
  </si>
  <si>
    <t>McCAIN® REGULAR POTATO SKINS</t>
  </si>
  <si>
    <t>McCAIN® REDSTONE CANYON® 3/8" STRAIGHT CUT FRENCH FRIES</t>
  </si>
  <si>
    <t>McCAIN® REDSTONE CANYON® 8 CUT WEDGE FRIES</t>
  </si>
  <si>
    <t>McCAIN® REDUCED SODIUM SEASONED POTATO STIX</t>
  </si>
  <si>
    <t>McCAIN® 3/8" STRAIGHT CUT EXTRA LONG FRENCH FRIES</t>
  </si>
  <si>
    <t>ORE-IDA® COUNTRY STYLE® 8 CUT WEDGE FRIES</t>
  </si>
  <si>
    <t>ORE-IDA® OVEN READY 1/2" CRINKLE CUT FRENCH FRIES</t>
  </si>
  <si>
    <t>ORE-IDA® TATOR TOTS® SHAPED POTATOES</t>
  </si>
  <si>
    <t>ORE-IDA® IQF SHREDDED HASH BROWNS</t>
  </si>
  <si>
    <t>ORE-IDA® WAFFLE CUT FRENCH FRIES</t>
  </si>
  <si>
    <t>McCAIN® REDUCED SODIUM SMILE POTATOES</t>
  </si>
  <si>
    <t>ORE-IDA® SEASONED HOMESTYLE MASH MAKERS® MASHED POTATOES</t>
  </si>
  <si>
    <t>SNOWFLAKE OVEN READY 1/2" CRINKLE CUT FRENCH FRIES</t>
  </si>
  <si>
    <t>54.5500</t>
  </si>
  <si>
    <t>$7.40</t>
  </si>
  <si>
    <t>43.6400</t>
  </si>
  <si>
    <t>$5.92</t>
  </si>
  <si>
    <t>29.4100</t>
  </si>
  <si>
    <t>$5.51</t>
  </si>
  <si>
    <t>46.4200</t>
  </si>
  <si>
    <t>$6.29</t>
  </si>
  <si>
    <t>49.0900</t>
  </si>
  <si>
    <t>$6.66</t>
  </si>
  <si>
    <t>30.9100</t>
  </si>
  <si>
    <t>$4.19</t>
  </si>
  <si>
    <t>32.7300</t>
  </si>
  <si>
    <t>$4.44</t>
  </si>
  <si>
    <t>6 / 4 LB</t>
  </si>
  <si>
    <t>6 / 2.5 LB</t>
  </si>
  <si>
    <t>6 / 4.5 LB</t>
  </si>
  <si>
    <t>4 / 4.25LB</t>
  </si>
  <si>
    <t>6 / 3LB</t>
  </si>
  <si>
    <t>6 / 4.5LB</t>
  </si>
  <si>
    <t>Zee Zees Applesauce Cup, Cinnamon, Unsweetened, 4.5 oz.</t>
  </si>
  <si>
    <t>Zee Zees Applesauce Cup, Cherry, Unsweetened, 4.5 oz.</t>
  </si>
  <si>
    <t>Zee Zees Applesauce Cup, Wild Watermelon, 4.5 oz.</t>
  </si>
  <si>
    <t>Zee Zees Applesauce Cup, Rock'n Blue Raspberry, 4.5 oz.</t>
  </si>
  <si>
    <t>Zee Zees Applesauce Cup, Straw Banana, Unsweetened, 4.5 oz.</t>
  </si>
  <si>
    <t>Zee Zees Applesauce Cup, Mango Peach, Unsweetened, 4.5 oz.</t>
  </si>
  <si>
    <t>A1410</t>
  </si>
  <si>
    <t>A1525</t>
  </si>
  <si>
    <t>A3510</t>
  </si>
  <si>
    <t>A3530</t>
  </si>
  <si>
    <t>A3700</t>
  </si>
  <si>
    <t>A3810</t>
  </si>
  <si>
    <t>10.0000</t>
  </si>
  <si>
    <t>$4.75</t>
  </si>
  <si>
    <t>96 / 4.5 OZ</t>
  </si>
  <si>
    <t>Fully Cooked Portioned Whole Grain Breaded Chicken Breast Fillet with Rib Meat</t>
  </si>
  <si>
    <t>Fully Cooked Whole Grain Breaded Boneless Chicken Breast Chunks with Rib Meat</t>
  </si>
  <si>
    <t>Fully Cooked Portioned Whole Grain Breaded Chicken Breast Tender with Rib Meat</t>
  </si>
  <si>
    <t>Fully Cooked Whole Grain Breaded Nugget Shaped Chicken Patties</t>
  </si>
  <si>
    <t>Fully Cooked Whole Grain Breaded Slider Shaped Chicken Patties</t>
  </si>
  <si>
    <t>Fully Cooked Whole Grain Breaded Tender Shaped Chicken Breast Patties with Rib Meat</t>
  </si>
  <si>
    <t>Fully Cooked Whole Grain Breaded Fillet Shaped Chicken Breast Patties with Rib Meat</t>
  </si>
  <si>
    <t>Fully Cooked Whole Grain Breaded Nugget Shaped Chicken Breast Patties with Rib Meat</t>
  </si>
  <si>
    <t>FC Dark Meat Chicken Sausage</t>
  </si>
  <si>
    <t>Fully Cooked Whole Grain Breaded Popcorn Shaped Dark Meat Chicken Patties</t>
  </si>
  <si>
    <t>5” WHOLE GRAIN RICH PROOF &amp; BAKE SHEETED PIZZA DOUGH</t>
  </si>
  <si>
    <t>4" WHOLE GRAIN RICH MINI FLAT 192/1 OZ</t>
  </si>
  <si>
    <t>READY TO FINISH YEAST RAISED DONUT HOLE ENRICHED WITH WHOLE GRAIN</t>
  </si>
  <si>
    <t>Butter and Egg Dinner Roll Dough</t>
  </si>
  <si>
    <t>UBR - The Ultimate Breakfast Round™ Dough - Cinnamon</t>
  </si>
  <si>
    <t>Whole Grain Rich Mini Sub Roll Dough</t>
  </si>
  <si>
    <t>RIP STICK BREADSTICK DOUGH MADE WITH WHOLE GRAINS/51%</t>
  </si>
  <si>
    <t>2 oz Whole Grain Rich Biscuit Dough Handi-Split</t>
  </si>
  <si>
    <t>Whole Grain 12" x 16" Sheeted Pizza Crust</t>
  </si>
  <si>
    <t>6" WHOLE GRAIN RICH ROUND FLATBREAD</t>
  </si>
  <si>
    <t>Whole Grain Rich Sweet Hawaiian Roll Dough</t>
  </si>
  <si>
    <t>7" Presheeted Pizza Dough</t>
  </si>
  <si>
    <t>Fresh 'N Ready Signature WGR 16" Oven Rising Sheeted Pizza Dough</t>
  </si>
  <si>
    <t>16" Raised Edge Par-Baked Pizza Crust</t>
  </si>
  <si>
    <t>11.5400</t>
  </si>
  <si>
    <t>$3.90</t>
  </si>
  <si>
    <t>7.0500</t>
  </si>
  <si>
    <t>$2.38</t>
  </si>
  <si>
    <t>4.3300</t>
  </si>
  <si>
    <t>$1.46</t>
  </si>
  <si>
    <t>7.9500</t>
  </si>
  <si>
    <t>$2.69</t>
  </si>
  <si>
    <t>3.9500</t>
  </si>
  <si>
    <t>$1.34</t>
  </si>
  <si>
    <t>$3.55</t>
  </si>
  <si>
    <t>5.6300</t>
  </si>
  <si>
    <t>$1.90</t>
  </si>
  <si>
    <t>4.5600</t>
  </si>
  <si>
    <t>$1.54</t>
  </si>
  <si>
    <t>4.4700</t>
  </si>
  <si>
    <t>$1.51</t>
  </si>
  <si>
    <t>4.3200</t>
  </si>
  <si>
    <t>13.8100</t>
  </si>
  <si>
    <t>$4.67</t>
  </si>
  <si>
    <t>14.7100</t>
  </si>
  <si>
    <t>$4.97</t>
  </si>
  <si>
    <t>9.9400</t>
  </si>
  <si>
    <t>$3.36</t>
  </si>
  <si>
    <t>16.5600</t>
  </si>
  <si>
    <t>$5.60</t>
  </si>
  <si>
    <t>13.2200</t>
  </si>
  <si>
    <t>$4.47</t>
  </si>
  <si>
    <t>9.2800</t>
  </si>
  <si>
    <t>$3.14</t>
  </si>
  <si>
    <t>11.6700</t>
  </si>
  <si>
    <t>$3.95</t>
  </si>
  <si>
    <t>11.5600</t>
  </si>
  <si>
    <t>$3.91</t>
  </si>
  <si>
    <t>9.8500</t>
  </si>
  <si>
    <t>$3.33</t>
  </si>
  <si>
    <t>10.4900</t>
  </si>
  <si>
    <t>9.2600</t>
  </si>
  <si>
    <t>$3.13</t>
  </si>
  <si>
    <t>15.0100</t>
  </si>
  <si>
    <t>$5.08</t>
  </si>
  <si>
    <t>5.5800</t>
  </si>
  <si>
    <t>$1.89</t>
  </si>
  <si>
    <t>10.8500</t>
  </si>
  <si>
    <t>$3.67</t>
  </si>
  <si>
    <t>9.1800</t>
  </si>
  <si>
    <t>$3.10</t>
  </si>
  <si>
    <t>16.6800</t>
  </si>
  <si>
    <t>$5.64</t>
  </si>
  <si>
    <t>12.4700</t>
  </si>
  <si>
    <t>$4.22</t>
  </si>
  <si>
    <t>22.0700</t>
  </si>
  <si>
    <t>$7.46</t>
  </si>
  <si>
    <t>6.2200</t>
  </si>
  <si>
    <t>$2.10</t>
  </si>
  <si>
    <t>15.6900</t>
  </si>
  <si>
    <t>$5.31</t>
  </si>
  <si>
    <t>4.9000</t>
  </si>
  <si>
    <t>$1.66</t>
  </si>
  <si>
    <t>8.3400</t>
  </si>
  <si>
    <t>$2.82</t>
  </si>
  <si>
    <t>19.6500</t>
  </si>
  <si>
    <t>$6.65</t>
  </si>
  <si>
    <t>Cheese Filled Bites - Bulk</t>
  </si>
  <si>
    <t>Wild Mike's Uncut Cheese - CHEESY BOTTOM WHOLE (LARGE ROUND)</t>
  </si>
  <si>
    <t>Wild Mike's IW Cheese - Cheesy Bottom Pizza By The Slice</t>
  </si>
  <si>
    <t>Wild Mike's IW Breakfast - No Pork</t>
  </si>
  <si>
    <t>7.5000</t>
  </si>
  <si>
    <t>$14.42</t>
  </si>
  <si>
    <t>10.1700</t>
  </si>
  <si>
    <t>$19.56</t>
  </si>
  <si>
    <t>10.0800</t>
  </si>
  <si>
    <t>$19.38</t>
  </si>
  <si>
    <t>11.4400</t>
  </si>
  <si>
    <t>$22.00</t>
  </si>
  <si>
    <t>7.1900</t>
  </si>
  <si>
    <t>$13.83</t>
  </si>
  <si>
    <t>1.4200</t>
  </si>
  <si>
    <t>$2.73</t>
  </si>
  <si>
    <t>1.1200</t>
  </si>
  <si>
    <t>$2.15</t>
  </si>
  <si>
    <t>1.8000</t>
  </si>
  <si>
    <t>$3.46</t>
  </si>
  <si>
    <t>2.4000</t>
  </si>
  <si>
    <t>$4.62</t>
  </si>
  <si>
    <t>2.0000</t>
  </si>
  <si>
    <t>$3.85</t>
  </si>
  <si>
    <t>6.2800</t>
  </si>
  <si>
    <t>$12.08</t>
  </si>
  <si>
    <t>6.1900</t>
  </si>
  <si>
    <t>$11.90</t>
  </si>
  <si>
    <t>9.0000</t>
  </si>
  <si>
    <t>$17.31</t>
  </si>
  <si>
    <t>5.9200</t>
  </si>
  <si>
    <t>$11.38</t>
  </si>
  <si>
    <t>4.9600</t>
  </si>
  <si>
    <t>$9.54</t>
  </si>
  <si>
    <t>3.1000</t>
  </si>
  <si>
    <t>$5.96</t>
  </si>
  <si>
    <t>3.8700</t>
  </si>
  <si>
    <t>$7.44</t>
  </si>
  <si>
    <t>7.0600</t>
  </si>
  <si>
    <t>$13.58</t>
  </si>
  <si>
    <t>6.3900</t>
  </si>
  <si>
    <t>$12.29</t>
  </si>
  <si>
    <t>9.1200</t>
  </si>
  <si>
    <t>6.7200</t>
  </si>
  <si>
    <t>$12.92</t>
  </si>
  <si>
    <t>7.2000</t>
  </si>
  <si>
    <t>$13.85</t>
  </si>
  <si>
    <t>7.5900</t>
  </si>
  <si>
    <t>$14.60</t>
  </si>
  <si>
    <t>6.4600</t>
  </si>
  <si>
    <t>$12.42</t>
  </si>
  <si>
    <t>4.5000</t>
  </si>
  <si>
    <t>$8.65</t>
  </si>
  <si>
    <t>TONY'S® Deep Dish 5" Supreme Pizza -IW</t>
  </si>
  <si>
    <t>Tony's 3.2x5 Turkey Sausage Breakfast Pizza IW</t>
  </si>
  <si>
    <t>TONY'S® French Bread 6" WG Multi Cheese Garlic Pizza 100%</t>
  </si>
  <si>
    <t>Minh Teriyaki Chicken Stir Fry Kit</t>
  </si>
  <si>
    <t>Minh Orange Chicken Stir Fry Kit</t>
  </si>
  <si>
    <t>BIG DADDY’S Original 16” Rolled Edge Cheese Pizza</t>
  </si>
  <si>
    <t>TONY'S® Deep Dish 5" 100% Mozzarella Cheese Pizza IW</t>
  </si>
  <si>
    <t>TONY'S 51% WG Bacon Scramble Breakfast Pizza</t>
  </si>
  <si>
    <t>TONY'S French Bread 6" WG Multi Cheese Garlic Pizza</t>
  </si>
  <si>
    <t>4" Galaxy Cheese Bulk</t>
  </si>
  <si>
    <t>4" Galaxy Pepperoni Bulk</t>
  </si>
  <si>
    <t>5" Deep Dish Cheese Bulk</t>
  </si>
  <si>
    <t>Cheese Quesadilla</t>
  </si>
  <si>
    <t>Chicken Quesadilla</t>
  </si>
  <si>
    <t>BIG DADDY'S Primo 16" WG Four Cheese Pizza</t>
  </si>
  <si>
    <t>BIG DADDY'S Primo 16" WG Pepperoni Pizza</t>
  </si>
  <si>
    <t>BIG DADDY'S Primo 16" WG Four Meat Combo</t>
  </si>
  <si>
    <t>BIG DADDY'S® 16" PRIMO Cheese Pre-sliced 8-CUT</t>
  </si>
  <si>
    <t>Cheese WG Lasagna Rollup (Bulk)</t>
  </si>
  <si>
    <t>Whole Grain Cheese Tortellini</t>
  </si>
  <si>
    <t>Whole Grain Mini Cheese Ravioli</t>
  </si>
  <si>
    <t>Anytimers Whole Grain Cheese Pizza Lunch Kit</t>
  </si>
  <si>
    <t>Anytimers Cheese &amp; Pepperoni Whole Grain Pizza Lunch Kit</t>
  </si>
  <si>
    <t>Whole Grain Oven Ready Breaded Mozzarella Sticks</t>
  </si>
  <si>
    <t>Whole Grain PizzaBoli</t>
  </si>
  <si>
    <t>WG Individually Wrapped PizzaBoli</t>
  </si>
  <si>
    <t>Whole Grain Garlic Cheesy Twiz Stick</t>
  </si>
  <si>
    <t>Cheese Whole Grain Waffle Sandwich, IW</t>
  </si>
  <si>
    <t>11.2800</t>
  </si>
  <si>
    <t>$21.97</t>
  </si>
  <si>
    <t>3.1700</t>
  </si>
  <si>
    <t>$6.18</t>
  </si>
  <si>
    <t>5.2200</t>
  </si>
  <si>
    <t>$10.17</t>
  </si>
  <si>
    <t>6.0000</t>
  </si>
  <si>
    <t>$11.69</t>
  </si>
  <si>
    <t>4.4400</t>
  </si>
  <si>
    <t>14.1300</t>
  </si>
  <si>
    <t>$27.52</t>
  </si>
  <si>
    <t>12.0000</t>
  </si>
  <si>
    <t>$23.37</t>
  </si>
  <si>
    <t>$14.02</t>
  </si>
  <si>
    <t>$10.96</t>
  </si>
  <si>
    <t>8.9000</t>
  </si>
  <si>
    <t>$17.33</t>
  </si>
  <si>
    <t>YANGS</t>
  </si>
  <si>
    <t>15563-0</t>
  </si>
  <si>
    <t>15555-5</t>
  </si>
  <si>
    <t>15554-8</t>
  </si>
  <si>
    <t>15551-7</t>
  </si>
  <si>
    <t>Yangs Sweet &amp; Sour Chicken SY</t>
  </si>
  <si>
    <t>Yangs BBQ Teriyaki Chicken SY</t>
  </si>
  <si>
    <t>Yangs Mandarin Orange Chicken JR SY</t>
  </si>
  <si>
    <t>Yangs General Tso's Chicken SY</t>
  </si>
  <si>
    <t>38.0500</t>
  </si>
  <si>
    <t>$23.91</t>
  </si>
  <si>
    <t>45.9200</t>
  </si>
  <si>
    <t>$28.85</t>
  </si>
  <si>
    <t>TRIDENT</t>
  </si>
  <si>
    <t>Wild Alaska Pollock Brd WG Pollock Portions 3.6 oz</t>
  </si>
  <si>
    <t>Baja Fish Sticks 1 oz WG</t>
  </si>
  <si>
    <t>Breaded Pollock Nuggets 1.0 oz WG</t>
  </si>
  <si>
    <t>Breaded Pollock Hoagies 3.6 oz WG</t>
  </si>
  <si>
    <t>WG Spicy Breaded Chicken Patty w/ISP</t>
  </si>
  <si>
    <t>7.7500 DARK</t>
  </si>
  <si>
    <t>11.6300 WHITE</t>
  </si>
  <si>
    <t>4.1700 DARK</t>
  </si>
  <si>
    <t>9.2400 WHITE</t>
  </si>
  <si>
    <t>SUNNY FRESH SKILLET OMELET® WITH COLBY CHEESE, FZ BULK</t>
  </si>
  <si>
    <t>WHOLE GRAIN FRENCH TOAST STICKS</t>
  </si>
  <si>
    <t>WHOLE GRAIN CINNAMON GLAZED FRENCH TOAST</t>
  </si>
  <si>
    <t>SUNNY FRESH GRILLED SCRAMBLED EGG PATTIE 1.25 OZ, FZ, BULK</t>
  </si>
  <si>
    <t>Pillow-Pak Hard Cooked Peeled Eggs</t>
  </si>
  <si>
    <t>10.4500</t>
  </si>
  <si>
    <t>$27.79</t>
  </si>
  <si>
    <t>3.6800</t>
  </si>
  <si>
    <t>$9.79</t>
  </si>
  <si>
    <t>10.7400</t>
  </si>
  <si>
    <t>$28.57</t>
  </si>
  <si>
    <t>8.7500</t>
  </si>
  <si>
    <t>$23.27</t>
  </si>
  <si>
    <t>7.0200</t>
  </si>
  <si>
    <t>$18.67</t>
  </si>
  <si>
    <t>PRODUCT #</t>
  </si>
  <si>
    <t>mgf#</t>
  </si>
  <si>
    <t>225 / 2.1 OZ</t>
  </si>
  <si>
    <t>130 / 2.65OZ</t>
  </si>
  <si>
    <t>130 / 2.9 OZ</t>
  </si>
  <si>
    <t>369 / 1.25OZ</t>
  </si>
  <si>
    <t>300 / 1.25OZ</t>
  </si>
  <si>
    <t>8 / 18 CT</t>
  </si>
  <si>
    <t>1 / 10 LB</t>
  </si>
  <si>
    <t>78 / 4.10OZ</t>
  </si>
  <si>
    <t>4 / 5LB</t>
  </si>
  <si>
    <t>4 / 10 LB</t>
  </si>
  <si>
    <t>150 / 2.5 OZ</t>
  </si>
  <si>
    <t>192 / 1 OZ</t>
  </si>
  <si>
    <t>384 / .41 OZ</t>
  </si>
  <si>
    <t>240 / 1.25OZ</t>
  </si>
  <si>
    <t>120 / 1.7 OZ</t>
  </si>
  <si>
    <t>240 / 1.5 OZ</t>
  </si>
  <si>
    <t>384 / .51 OZ</t>
  </si>
  <si>
    <t>120 / 1.7OZ</t>
  </si>
  <si>
    <t>126 / 2.5 OZ</t>
  </si>
  <si>
    <t>60 / 7.5 OZ</t>
  </si>
  <si>
    <t>24 / 22 OZ</t>
  </si>
  <si>
    <t>288 / 1.25OZ</t>
  </si>
  <si>
    <t>20 / 24.5OZ</t>
  </si>
  <si>
    <t>180 / 2.4 OZ</t>
  </si>
  <si>
    <t>250 / 1.2 OZ</t>
  </si>
  <si>
    <t>182 / 2.6 OZ</t>
  </si>
  <si>
    <t>126 / 2.2 OZ</t>
  </si>
  <si>
    <t>160 / 2.5 OZ</t>
  </si>
  <si>
    <t>140 / 2.0 OZ</t>
  </si>
  <si>
    <t>18 / 17 OZ</t>
  </si>
  <si>
    <t>16 / 17 OZ</t>
  </si>
  <si>
    <t>192 / 2OZ</t>
  </si>
  <si>
    <t>84 / 2.45OZ</t>
  </si>
  <si>
    <t>144 / 2 OZ</t>
  </si>
  <si>
    <t>240 / 1.4 OZ</t>
  </si>
  <si>
    <t>96 / 5.5 OZ</t>
  </si>
  <si>
    <t>20 / 21.5OZ</t>
  </si>
  <si>
    <t>192 / 1.1 OZ</t>
  </si>
  <si>
    <t>126 / 1 EA</t>
  </si>
  <si>
    <t>10 / 22.5OZ</t>
  </si>
  <si>
    <t>240 / 1 OZ</t>
  </si>
  <si>
    <t>80 / 5.49OZ</t>
  </si>
  <si>
    <t>90 / 5.49OZ</t>
  </si>
  <si>
    <t>160 / 2.93OZ</t>
  </si>
  <si>
    <t>24 / 6.25OZ</t>
  </si>
  <si>
    <t>24 / 6.5 OZ</t>
  </si>
  <si>
    <t>24 / 5.2 OZ</t>
  </si>
  <si>
    <t>1 / 128 CT</t>
  </si>
  <si>
    <t>100 / 3.2OZ</t>
  </si>
  <si>
    <t>60 / 4.29OZ</t>
  </si>
  <si>
    <t>1 / 42 LB</t>
  </si>
  <si>
    <t>9 / 16 IN</t>
  </si>
  <si>
    <t>9 / 16"</t>
  </si>
  <si>
    <t>60 / 4.98OZ</t>
  </si>
  <si>
    <t>60 / 5.20OZ</t>
  </si>
  <si>
    <t>1 / 72CNT</t>
  </si>
  <si>
    <t>1 / 72 CT</t>
  </si>
  <si>
    <t>9 / 16INCH</t>
  </si>
  <si>
    <t>1 / 60CNT</t>
  </si>
  <si>
    <t>1 / 96CNT</t>
  </si>
  <si>
    <t>1 / 96 CT</t>
  </si>
  <si>
    <t>3 / 3 PK</t>
  </si>
  <si>
    <t>1 / 9 CT</t>
  </si>
  <si>
    <t>96 / 4.6OZ</t>
  </si>
  <si>
    <t>110 / 4.3 OZ</t>
  </si>
  <si>
    <t>48 / 5.25OZ</t>
  </si>
  <si>
    <t>48 / 5.43OZ</t>
  </si>
  <si>
    <t>96 / 5 OZ</t>
  </si>
  <si>
    <t>90 / 3.10OZ</t>
  </si>
  <si>
    <t>96 / 4.4 OZ</t>
  </si>
  <si>
    <t>1 / 10LB</t>
  </si>
  <si>
    <t>6 / 7.25</t>
  </si>
  <si>
    <t>Golden Grill(R) Potato Pancake Mix</t>
  </si>
  <si>
    <t>Golden Grill(R) Premium Hashbrown Potatoes</t>
  </si>
  <si>
    <t>10/29.3 Nature's Own Potato Pearls</t>
  </si>
  <si>
    <t>6/20.8 QUICK-START Home Style Chili</t>
  </si>
  <si>
    <t>6/26.25 Santiago Smart Srvg Veg Low Fat Ref Beans WH</t>
  </si>
  <si>
    <t>12/28 Potato Pearls Smart Servings Low Sodium w/ Vit C</t>
  </si>
  <si>
    <t>Excel(R) Reduced Sodium Butter Recipe Mashed Potatoes</t>
  </si>
  <si>
    <t>Potato Pearls(R) Sweet Potato Mashed</t>
  </si>
  <si>
    <t>Savory Series(TM) Redi-Shred(R) Potato Cheese Bake</t>
  </si>
  <si>
    <t>6/27.09 Santiago(R) Vegetarian Refried Beans w/Whole Beans</t>
  </si>
  <si>
    <t>Golden Grill(R) Redi-Shred(R) Hashbrown Potatoes</t>
  </si>
  <si>
    <t>12/30.7 Potato Pearls Country Style</t>
  </si>
  <si>
    <t>6/3.55 Potato Pearls Extra Rich</t>
  </si>
  <si>
    <t>6/29.77 Santiago(R) Excel Refried Beans- Smooth</t>
  </si>
  <si>
    <t>Golden Grill(R) Hashbrown Potatoes</t>
  </si>
  <si>
    <t>Brilliant Beginnings Recipe-Ready Potatoes</t>
  </si>
  <si>
    <t>Gilardi Three Cheese Calzone</t>
  </si>
  <si>
    <t>Gilardi Meat Combo Calzone</t>
  </si>
  <si>
    <t>Gilardi Cheesy Garlic Parmesan Flatbread</t>
  </si>
  <si>
    <t>Whole Grain MaxStix (50/50)</t>
  </si>
  <si>
    <t>The Max Twisted Stix Blueberry Cinnamon</t>
  </si>
  <si>
    <t>The Max Twisted Stix Cheddar Cheese</t>
  </si>
  <si>
    <t>The Max 4x6 Cheese Whole Grain Pizza</t>
  </si>
  <si>
    <t>Whole Grain MaxStix</t>
  </si>
  <si>
    <t>The Max Whole Grain Pizza Quesadilla Cheese</t>
  </si>
  <si>
    <t>The Max Whole Grain Pizza Quesadilla Chicken</t>
  </si>
  <si>
    <t>MaxSnax Whole Grain Totally Taco</t>
  </si>
  <si>
    <t>The Max FFK Plus 4x6 WG Reduced Sodium Cheese Pizza</t>
  </si>
  <si>
    <t>The Max FFK Plus MaxStix WG Reduced Sodium</t>
  </si>
  <si>
    <t>16272-20120</t>
  </si>
  <si>
    <t>16272-20121</t>
  </si>
  <si>
    <t>16272-20124</t>
  </si>
  <si>
    <t>77387-12439</t>
  </si>
  <si>
    <t>77387-12611</t>
  </si>
  <si>
    <t>77387-12612</t>
  </si>
  <si>
    <t>77387-12655</t>
  </si>
  <si>
    <t>77387-12685</t>
  </si>
  <si>
    <t>77387-12699</t>
  </si>
  <si>
    <t>77387-12700</t>
  </si>
  <si>
    <t>77387-12714</t>
  </si>
  <si>
    <t>77387-12718</t>
  </si>
  <si>
    <t>77387-12722</t>
  </si>
  <si>
    <t>IW WG Mozz Chs Pinwheel</t>
  </si>
  <si>
    <t>WG Mozz Chs Pinwheel</t>
  </si>
  <si>
    <t>IW WG Tky Pepp &amp; Chs Pinwheel</t>
  </si>
  <si>
    <t>WG Veggie Pinwheel IW</t>
  </si>
  <si>
    <t>Meal Breaks Beef &amp; Cheese Stick Meal</t>
  </si>
  <si>
    <t>Meal Break Cheese Stick w/Sun Butter</t>
  </si>
  <si>
    <t>Meal Breaks Cheese Stick w/Marinara Sauce</t>
  </si>
  <si>
    <t>Thaw &amp; Serve Meal Breaks  Turkey &amp; Cheese Sandwich Meal</t>
  </si>
  <si>
    <t>All Natural Smoke House Turkey Breast Snack Sticks</t>
  </si>
  <si>
    <t>All Natural Sliced Turkey Salami 12/1.5 LB</t>
  </si>
  <si>
    <t>Cooked Breast and Thigh Roast - VAR WT</t>
  </si>
  <si>
    <t>Uncured Turkey Franks</t>
  </si>
  <si>
    <t>Pre Cooked Turkey Burger (White &amp; Dark)</t>
  </si>
  <si>
    <t>Blue Ribbon Oven Roasted Skinless Breast Red. Sodium - VAR WT</t>
  </si>
  <si>
    <t>Natural Choice Browned Turkey Breast VAR WT</t>
  </si>
  <si>
    <t>HORMEL FOODS JENNIE- O</t>
  </si>
  <si>
    <t>INTERNATIONAL FOOD SOLUTIONS</t>
  </si>
  <si>
    <t>Sriracha Honey Chicken</t>
  </si>
  <si>
    <t>Gluten Free Thai Sweet Chili Chicken</t>
  </si>
  <si>
    <t>(69097) Flame Grilled Beef Pattie, 2.1 oz.</t>
  </si>
  <si>
    <t>(3740) Wonderbites® Beef Dipper with Teriyaki, 2.8</t>
  </si>
  <si>
    <t>(1-17-505-0) Beef Meatballs, 0.5 oz.</t>
  </si>
  <si>
    <t>(1-155-425-20) Flame Grilled Beef Pattie, 2.5 oz.</t>
  </si>
  <si>
    <t>(702011-1120) Reduced Fat Cheese Breadsticks, 2.15</t>
  </si>
  <si>
    <t>(702372-1120) Pepperoni Pizza Sticks, 3.77 oz.</t>
  </si>
  <si>
    <t>(702108-1120) Par-baked LMPS Cheese Breadstick, 2.</t>
  </si>
  <si>
    <t>(702110-1120) Reduced Fat Cheese Breadsticks, 2.82</t>
  </si>
  <si>
    <t>(019543-0928) Pancake Flavored Chicken Sausage Bit</t>
  </si>
  <si>
    <t>(027024-0928) Mini Chicken Corn Dog Bites, 0.67 oz</t>
  </si>
  <si>
    <t>(666010-0928) Breaded Traditional Chicken Drumstic</t>
  </si>
  <si>
    <t>(019957-0328) Chicken Taco Meat, 3.0 oz.</t>
  </si>
  <si>
    <t>(019777-0328) Chicken Meatballs, 1.0 oz.</t>
  </si>
  <si>
    <t>(017443-0928) Chicken Sausage Patties, 1.43 oz.</t>
  </si>
  <si>
    <t>(036365-0928) Chicken Corn Dogs, 4.0 oz.</t>
  </si>
  <si>
    <t>(020980-0328) Sliced Black Forest Chicken Ham, 0.5</t>
  </si>
  <si>
    <t>(004621-0928) Fajita Chicken Strips, 3.0 oz.</t>
  </si>
  <si>
    <t>(070304-0928) Breaded Golden Crispy Patties</t>
  </si>
  <si>
    <t>(070314-0928) Breaded Hot 'N Spicy Chicken Patties</t>
  </si>
  <si>
    <t>(070334-0928) Breaded Golden Crispy Chicken Tender</t>
  </si>
  <si>
    <t>(070364-0928) Breaded Golden Crispy Chicken Nugget</t>
  </si>
  <si>
    <t>(070368-0928) Breaded Golden Crispy Popcorn Chicke</t>
  </si>
  <si>
    <t>(002154-0928) Breaded Chicken Patties, 3.29 oz.</t>
  </si>
  <si>
    <t>(046012-0928) All Natural Low Sodium Diced Chicken</t>
  </si>
  <si>
    <t>(046021-0928) All Natural Low Sodium Pulled Chicke</t>
  </si>
  <si>
    <t>(002155-0928) Breaded Chicken Nuggets, 0.66 oz.</t>
  </si>
  <si>
    <t>(016477-0928) FC CN Whole Grain Breaded Chicken Pa</t>
  </si>
  <si>
    <t>(016478-0928) FC CN Whole Grain Breaded Chicken Nu</t>
  </si>
  <si>
    <t>(005567-0928) Breaded Hot 'N Spicy Chicken Patties</t>
  </si>
  <si>
    <t>(070302-0928) Breaded Golden Crispy MWWM Chicken F</t>
  </si>
  <si>
    <t>(070332-0928) Breaded Golden Crispy MWWM Chicken T</t>
  </si>
  <si>
    <t xml:space="preserve">(070362-0928) Breaded Golden Crispy MWWM Boneless </t>
  </si>
  <si>
    <t>(038350-0928) Red Label™ Select Cut Grilled Chicke</t>
  </si>
  <si>
    <t>(703322-0928) Breaded Homestyle MWWM Chicken Tende</t>
  </si>
  <si>
    <t>HOUY572</t>
  </si>
  <si>
    <t>HOUY599</t>
  </si>
  <si>
    <t>HOUY59G</t>
  </si>
  <si>
    <t>HOUY59P</t>
  </si>
  <si>
    <t>HOUYA3G</t>
  </si>
  <si>
    <t>HOUYA64</t>
  </si>
  <si>
    <t>HUYYW2R</t>
  </si>
  <si>
    <t>REDNA1Z</t>
  </si>
  <si>
    <t>REDNA2ZC168</t>
  </si>
  <si>
    <t>REDNA2ZC84</t>
  </si>
  <si>
    <t>REDNAHZC264</t>
  </si>
  <si>
    <t>REDOA1Z</t>
  </si>
  <si>
    <t>REDSC2ZC168</t>
  </si>
  <si>
    <t>REDSC99</t>
  </si>
  <si>
    <t>REDSCHZC264</t>
  </si>
  <si>
    <t>REDVB46</t>
  </si>
  <si>
    <t>REDY51Z</t>
  </si>
  <si>
    <t>REDYA1Z</t>
  </si>
  <si>
    <t>REDYL3G</t>
  </si>
  <si>
    <t>REDYL7D</t>
  </si>
  <si>
    <t>REDYL99</t>
  </si>
  <si>
    <t>REDYL9G</t>
  </si>
  <si>
    <t>RPKH69X</t>
  </si>
  <si>
    <t>RPKHA99</t>
  </si>
  <si>
    <t>RPKIL9E</t>
  </si>
  <si>
    <t>RPKIX99</t>
  </si>
  <si>
    <t>RPKMA9E</t>
  </si>
  <si>
    <t>RPKNA9E</t>
  </si>
  <si>
    <t>RPKDX99</t>
  </si>
  <si>
    <t>House Recipe Ketchup Fancy 6/114oz Jugs</t>
  </si>
  <si>
    <t>House Recipe Ketchup Fancy 6/#10 Cans</t>
  </si>
  <si>
    <t>House Recipe Ketchup Fancy 1000/9g Packets</t>
  </si>
  <si>
    <t>House Recipe Ketchup 1/3gal Bag-In-Box</t>
  </si>
  <si>
    <t>House Recipe Ketchup Fancy 9/64oz Bottles</t>
  </si>
  <si>
    <t>Huy Fong Sriracha Ketchup w Sugar 12/20oz Bottles</t>
  </si>
  <si>
    <t>Red Gold Marinara Cup LS 250/1oz Dunk Cups</t>
  </si>
  <si>
    <t>Red Gold Marinara Cup 168/2.5oz Dipping Cups</t>
  </si>
  <si>
    <t>Red Gold Marinara Cup 84/2.5oz Dipping Cups</t>
  </si>
  <si>
    <t>Red Gold Marinara Cup 264/1.25oz Dipping Cups</t>
  </si>
  <si>
    <t>Red Gold BBQ NB 250/1oz Dunk Cups</t>
  </si>
  <si>
    <t>Red Gold Salsa Cup 168/3oz Dipping Cups</t>
  </si>
  <si>
    <t>Red Gold NE LS Salsa 6/#10 Cans</t>
  </si>
  <si>
    <t>Red Gold Salsa Cup 264/1.5oz Dipping Cups</t>
  </si>
  <si>
    <t>Red Gold Tomato Juice (NSA) 12/46oz Cans</t>
  </si>
  <si>
    <t>Red Gold Ketchup NB Cup 250/1oz Dunk Cups</t>
  </si>
  <si>
    <t>Red Gold Ketchup/Fancy 33% 250/1oz Dunk Cups</t>
  </si>
  <si>
    <t>Red Gold Ketchup NB w Sugar ELS 1/3gal Bag-In-Box</t>
  </si>
  <si>
    <t>Red Gold Ketchup NB w Sugar ELS 2/1.5gal Pouches</t>
  </si>
  <si>
    <t>Red Gold Ketchup NB w Sugar ELS 6/#10 Cans</t>
  </si>
  <si>
    <t>Red Gold Ketchup NB w Sugar ELS 1000/9g Packets</t>
  </si>
  <si>
    <t>Redpack Tomato Puree (1.06 SG) 6/#10 Cans</t>
  </si>
  <si>
    <t>Redpack Tomato Sauce 6/#10 Cans</t>
  </si>
  <si>
    <t>Redpack NE LS Fully Prep Pizza Sauce 6/#10 Cans</t>
  </si>
  <si>
    <t>Redpack Extra Heavy Pizza Sauce w Basil 6/#10 Cans</t>
  </si>
  <si>
    <t>Redpack NE LS Spaghetti Sauce 6/#10 Cans</t>
  </si>
  <si>
    <t>Redpack NE LS Marinara Sauce 6/#10 Cans</t>
  </si>
  <si>
    <t>Redpack Concentrated Crushed Tomatoes 6/#10 Cans</t>
  </si>
  <si>
    <t>Reduced Sodium Beef Meatball (4mb = 2 oz. M/MA)</t>
  </si>
  <si>
    <t>Cheese Sauce</t>
  </si>
  <si>
    <t>Reduced Fat Cheese Sauce</t>
  </si>
  <si>
    <t>Queso Blanco</t>
  </si>
  <si>
    <t xml:space="preserve">Alfredo Sauce </t>
  </si>
  <si>
    <t>Homestyle Reduced Fat Mac &amp; Cheese Mulltigrain El</t>
  </si>
  <si>
    <t>Homestyle Reduced Fat Cheddar Alfredo Penne Noodle</t>
  </si>
  <si>
    <t>Three Cheese Mac &amp; Cheese</t>
  </si>
  <si>
    <t>CP5035</t>
  </si>
  <si>
    <t>5705</t>
  </si>
  <si>
    <t>5715</t>
  </si>
  <si>
    <t>5718</t>
  </si>
  <si>
    <t>5722</t>
  </si>
  <si>
    <t>5756</t>
  </si>
  <si>
    <t>5764</t>
  </si>
  <si>
    <t>5773</t>
  </si>
  <si>
    <t>2.6 oz PB &amp; Grape Jelly</t>
  </si>
  <si>
    <t>2.6 oz PB &amp; Straw Jam</t>
  </si>
  <si>
    <t>5.3 oz PB &amp; Grape Jelly</t>
  </si>
  <si>
    <t>5.3 oz PB &amp; Straw Jam</t>
  </si>
  <si>
    <t>6 / 24.27Z</t>
  </si>
  <si>
    <t>10 / 29.3OZ</t>
  </si>
  <si>
    <t>6 / 20.8OZ</t>
  </si>
  <si>
    <t>12 / 26.5OZ</t>
  </si>
  <si>
    <t>12 / 28 OZ</t>
  </si>
  <si>
    <t>6 / 34 OZ</t>
  </si>
  <si>
    <t>6 / 27.09Z</t>
  </si>
  <si>
    <t>6 / 29.77Z</t>
  </si>
  <si>
    <t>6 / 26OZ</t>
  </si>
  <si>
    <t>60 / 4.9 OZ</t>
  </si>
  <si>
    <t>72 / 4.25OZ</t>
  </si>
  <si>
    <t>192 / 1.93OZ</t>
  </si>
  <si>
    <t>96 / 2.3 OZ</t>
  </si>
  <si>
    <t>96 / 2.2 OZ</t>
  </si>
  <si>
    <t>96 / 4.56OZ</t>
  </si>
  <si>
    <t>96 / 4.8 OZ</t>
  </si>
  <si>
    <t>96 / 4.68OZ</t>
  </si>
  <si>
    <t>96 / 4.1 OZ</t>
  </si>
  <si>
    <t>96 / 4.3 OZ</t>
  </si>
  <si>
    <t>1 / 30 CT</t>
  </si>
  <si>
    <t>1 / 30CT</t>
  </si>
  <si>
    <t>400 / 1.2 OZ</t>
  </si>
  <si>
    <t>4 / 10#AVG</t>
  </si>
  <si>
    <t>2 / 9#AVG</t>
  </si>
  <si>
    <t>2 / 6-9#AV</t>
  </si>
  <si>
    <t>72 / 2.6OZ</t>
  </si>
  <si>
    <t>72 / 5.3 OZ</t>
  </si>
  <si>
    <t>6 / #10</t>
  </si>
  <si>
    <t>1000 / 9 GM</t>
  </si>
  <si>
    <t>6 / 114 OZ</t>
  </si>
  <si>
    <t>1 / 3GAL</t>
  </si>
  <si>
    <t>9 / 64OZ</t>
  </si>
  <si>
    <t>12 / 20 OZ</t>
  </si>
  <si>
    <t>250 / 1 OZ</t>
  </si>
  <si>
    <t>168 / 2.5 OZ</t>
  </si>
  <si>
    <t>264 / 1.25OZ</t>
  </si>
  <si>
    <t>250 / 1OZ</t>
  </si>
  <si>
    <t>168 / 3 OZ</t>
  </si>
  <si>
    <t>6 / # 10</t>
  </si>
  <si>
    <t>264 / 1.5 OZ</t>
  </si>
  <si>
    <t>12 / 46 OZ</t>
  </si>
  <si>
    <t>2 / 1.5GAL</t>
  </si>
  <si>
    <t>6 / 10#</t>
  </si>
  <si>
    <t>200 / 2.5 OZ</t>
  </si>
  <si>
    <t>144 / 6 IN</t>
  </si>
  <si>
    <t>108 / 7 IN</t>
  </si>
  <si>
    <t>108 / 7"</t>
  </si>
  <si>
    <t>4 / 7.5 LB</t>
  </si>
  <si>
    <t>1 / 30 LB</t>
  </si>
  <si>
    <t>4 / 5.03LB</t>
  </si>
  <si>
    <t>175 / 3 OZ</t>
  </si>
  <si>
    <t>173 / 3 OZ</t>
  </si>
  <si>
    <t>4 / BAGS</t>
  </si>
  <si>
    <t>1 / 32.79L</t>
  </si>
  <si>
    <t>2 / 5 LB</t>
  </si>
  <si>
    <t>54 / 3 OZ</t>
  </si>
  <si>
    <t>6 / 5.15LB</t>
  </si>
  <si>
    <t xml:space="preserve"> Cargill Kitchen/ Land o'Lakes/ Mccain Foods/ Pilgrim Pride/Rich Chicks/ Rich Products/ S.A Piazza/Schwan's  Food/ Tasty Brands/Yangs</t>
  </si>
  <si>
    <t>Basic American/Conagra/Internatial Foods/JM Smuckers/Red Gold/Tyson</t>
  </si>
  <si>
    <t>NO NOI Business 23-24</t>
  </si>
  <si>
    <t>PILGRAM PRIDE (GoldKist)</t>
  </si>
  <si>
    <t>BASIC AMERICAN</t>
  </si>
  <si>
    <t xml:space="preserve"> Cargill Kitchen/ Land o'Lakes/ Mccain Foods/ Pilgrim Pride/Rich Chicks/ Rich Products/ S.A Piazza/Schwan's  Food/ Tasty Brands/Trident/Yangs</t>
  </si>
  <si>
    <t>Basic American/Conagra/JM Smuckers/Red Gold/Tyson</t>
  </si>
  <si>
    <t>The Max Stuffed Crust Cheese Whole Grain Pizza</t>
  </si>
  <si>
    <t>77387-12671</t>
  </si>
  <si>
    <t>6/26.9 oz</t>
  </si>
  <si>
    <t>Santiago(R) Seasoned Black Beans</t>
  </si>
  <si>
    <t>(070312-0928) Breaded Hot 'N Spicy MWWM Chicken Fi</t>
  </si>
  <si>
    <t>192/2.47 OZ</t>
  </si>
  <si>
    <t>(029901-0928) All Natural Grilled Patties, 2.47 oz  DARK</t>
  </si>
  <si>
    <t>(029901-0928) All Natural Grilled Patties, 2.47 oz  WHITE</t>
  </si>
  <si>
    <t>4/BAG</t>
  </si>
  <si>
    <t>Fully Cooked Whole Grain Breaded Shaped Chicken Patty</t>
  </si>
  <si>
    <t xml:space="preserve">Fully Cooked Whole Grain Breaded Spicy Fillet Shaped Chicken Patty </t>
  </si>
  <si>
    <t>4.17 DARK</t>
  </si>
  <si>
    <t>9.24 WHTIE</t>
  </si>
  <si>
    <t>96/4.5 OZ</t>
  </si>
  <si>
    <t>140/2.5 OZ</t>
  </si>
  <si>
    <t>20/26 OZ</t>
  </si>
  <si>
    <t>Pizza Cheese CLSC Crust w/box</t>
  </si>
  <si>
    <t>36/7 oz</t>
  </si>
  <si>
    <t>S = Stocked</t>
  </si>
  <si>
    <t>N= not stocked, request order</t>
  </si>
  <si>
    <t>R= Remote stocked, order w/ lead time</t>
  </si>
  <si>
    <r>
      <rPr>
        <b/>
        <sz val="11"/>
        <rFont val="Calibri"/>
        <family val="2"/>
        <scheme val="minor"/>
      </rPr>
      <t>Key:</t>
    </r>
    <r>
      <rPr>
        <sz val="11"/>
        <rFont val="Calibri"/>
        <family val="2"/>
        <scheme val="minor"/>
      </rPr>
      <t xml:space="preserve"> </t>
    </r>
  </si>
  <si>
    <t>LBS USDA</t>
  </si>
  <si>
    <t>156 / 3.05OZ</t>
  </si>
  <si>
    <t>1 / 30#</t>
  </si>
  <si>
    <t>special order</t>
  </si>
  <si>
    <t>remote stock</t>
  </si>
  <si>
    <t>stocked</t>
  </si>
  <si>
    <t>Servings Per Case</t>
  </si>
  <si>
    <t>District SY 2024 PAL</t>
  </si>
  <si>
    <t>Requested NOI SY 2025</t>
  </si>
  <si>
    <t>Remaing PAL $</t>
  </si>
  <si>
    <t>Cases Requested</t>
  </si>
  <si>
    <t>Lbs. Requested</t>
  </si>
  <si>
    <t>$ Value Requested</t>
  </si>
  <si>
    <t>Total $ Requested</t>
  </si>
  <si>
    <t>MCCAIN - Sweet</t>
  </si>
  <si>
    <t>MCCAIN - White</t>
  </si>
  <si>
    <t>21.28-W</t>
  </si>
  <si>
    <t>10.05- WHITE</t>
  </si>
  <si>
    <t>4.54-DARK</t>
  </si>
  <si>
    <t>53.3 - D</t>
  </si>
  <si>
    <t>33.92 - D</t>
  </si>
  <si>
    <t>TYSON FOODS - Chicken</t>
  </si>
  <si>
    <r>
      <t xml:space="preserve">(019543-0928) Pancake Flavored Chicken Sausage Bit  - </t>
    </r>
    <r>
      <rPr>
        <sz val="10"/>
        <color rgb="FFFF0000"/>
        <rFont val="Arial"/>
        <family val="2"/>
      </rPr>
      <t>Dark Only</t>
    </r>
  </si>
  <si>
    <r>
      <t xml:space="preserve">(027024-0928) Mini Chicken Corn Dog Bites, 0.67 oz - </t>
    </r>
    <r>
      <rPr>
        <sz val="10"/>
        <color rgb="FFFF0000"/>
        <rFont val="Arial"/>
        <family val="2"/>
      </rPr>
      <t>Dark Only</t>
    </r>
  </si>
  <si>
    <r>
      <t xml:space="preserve">(666010-0928) Breaded Traditional Chicken Drumstic - </t>
    </r>
    <r>
      <rPr>
        <sz val="10"/>
        <color rgb="FFFF0000"/>
        <rFont val="Arial"/>
        <family val="2"/>
      </rPr>
      <t>Dark Only</t>
    </r>
  </si>
  <si>
    <r>
      <t xml:space="preserve">(017443-0928) Chicken Sausage Patties, 1.43 oz. - </t>
    </r>
    <r>
      <rPr>
        <sz val="10"/>
        <color rgb="FFFF0000"/>
        <rFont val="Arial"/>
        <family val="2"/>
      </rPr>
      <t>Dark Only</t>
    </r>
  </si>
  <si>
    <r>
      <t xml:space="preserve">(070304-0928) Breaded Golden Crispy Patties - </t>
    </r>
    <r>
      <rPr>
        <sz val="10"/>
        <color rgb="FFFF0000"/>
        <rFont val="Arial"/>
        <family val="2"/>
      </rPr>
      <t>Whole Bird</t>
    </r>
  </si>
  <si>
    <r>
      <t xml:space="preserve">(070314-0928) Breaded Hot 'N Spicy Chicken Patties - </t>
    </r>
    <r>
      <rPr>
        <sz val="10"/>
        <color rgb="FFFF0000"/>
        <rFont val="Arial"/>
        <family val="2"/>
      </rPr>
      <t>Whole BIrd</t>
    </r>
  </si>
  <si>
    <r>
      <t xml:space="preserve">(070334-0928) Breaded Golden Crispy Chicken Tender - </t>
    </r>
    <r>
      <rPr>
        <sz val="10"/>
        <color rgb="FFFF0000"/>
        <rFont val="Arial"/>
        <family val="2"/>
      </rPr>
      <t>Whole Bird</t>
    </r>
  </si>
  <si>
    <r>
      <t xml:space="preserve">(070364-0928) Breaded Golden Crispy Chicken Nugget - </t>
    </r>
    <r>
      <rPr>
        <sz val="10"/>
        <color rgb="FFFF0000"/>
        <rFont val="Arial"/>
        <family val="2"/>
      </rPr>
      <t>Whole Bird</t>
    </r>
  </si>
  <si>
    <r>
      <t xml:space="preserve">(070368-0928) Breaded Golden Crispy Popcorn Chicken - </t>
    </r>
    <r>
      <rPr>
        <sz val="10"/>
        <color rgb="FFFF0000"/>
        <rFont val="Arial"/>
        <family val="2"/>
      </rPr>
      <t>Whole Bird</t>
    </r>
  </si>
  <si>
    <r>
      <t xml:space="preserve">(002154-0928) Breaded Chicken Patties, 3.29 oz. - </t>
    </r>
    <r>
      <rPr>
        <sz val="10"/>
        <color rgb="FFFF0000"/>
        <rFont val="Arial"/>
        <family val="2"/>
      </rPr>
      <t>Whole Bird</t>
    </r>
  </si>
  <si>
    <r>
      <t xml:space="preserve">(046021-0928) All Natural Low Sodium Pulled Chicken - </t>
    </r>
    <r>
      <rPr>
        <sz val="10"/>
        <color rgb="FFFF0000"/>
        <rFont val="Arial"/>
        <family val="2"/>
      </rPr>
      <t>Whole Bird</t>
    </r>
  </si>
  <si>
    <r>
      <t xml:space="preserve">(002155-0928) Breaded Chicken Nuggets, 0.66 oz. - </t>
    </r>
    <r>
      <rPr>
        <sz val="10"/>
        <color rgb="FFFF0000"/>
        <rFont val="Arial"/>
        <family val="2"/>
      </rPr>
      <t>Whole Bird</t>
    </r>
  </si>
  <si>
    <r>
      <t xml:space="preserve">(005567-0928) Breaded Hot 'N Spicy Chicken Patties - </t>
    </r>
    <r>
      <rPr>
        <sz val="10"/>
        <color rgb="FFFF0000"/>
        <rFont val="Arial"/>
        <family val="2"/>
      </rPr>
      <t>Whole Bird</t>
    </r>
  </si>
  <si>
    <r>
      <t xml:space="preserve">(070302-0928) Breaded Golden Crispy MWWM Chicken - </t>
    </r>
    <r>
      <rPr>
        <sz val="10"/>
        <color rgb="FFFF0000"/>
        <rFont val="Arial"/>
        <family val="2"/>
      </rPr>
      <t>White Meat</t>
    </r>
  </si>
  <si>
    <r>
      <t>(070332-0928) Breaded Golden Crispy MWWM Chicken -</t>
    </r>
    <r>
      <rPr>
        <sz val="10"/>
        <color rgb="FFFF0000"/>
        <rFont val="Arial"/>
        <family val="2"/>
      </rPr>
      <t>White Meat</t>
    </r>
  </si>
  <si>
    <r>
      <t xml:space="preserve">(070362-0928) Breaded Golden Crispy MWWM Boneless - </t>
    </r>
    <r>
      <rPr>
        <sz val="10"/>
        <color rgb="FFFF0000"/>
        <rFont val="Arial"/>
        <family val="2"/>
      </rPr>
      <t>White Meat</t>
    </r>
  </si>
  <si>
    <r>
      <t xml:space="preserve">(038350-0928) Red Label™ Select Cut Grilled Chicken - </t>
    </r>
    <r>
      <rPr>
        <sz val="10"/>
        <color rgb="FFFF0000"/>
        <rFont val="Arial"/>
        <family val="2"/>
      </rPr>
      <t>White Meat</t>
    </r>
  </si>
  <si>
    <r>
      <t xml:space="preserve">(703322-0928) Breaded Homestyle MWWM Chicken Tender - </t>
    </r>
    <r>
      <rPr>
        <sz val="10"/>
        <color rgb="FFFF0000"/>
        <rFont val="Arial"/>
        <family val="2"/>
      </rPr>
      <t>White Meat</t>
    </r>
  </si>
  <si>
    <r>
      <t xml:space="preserve">(019957-0328) Chicken Taco Meat, 3.0 oz. - </t>
    </r>
    <r>
      <rPr>
        <sz val="10"/>
        <color rgb="FFFF0000"/>
        <rFont val="Arial"/>
        <family val="2"/>
      </rPr>
      <t>Dark Meat</t>
    </r>
  </si>
  <si>
    <t>12-113</t>
  </si>
  <si>
    <t>TYSON FOODS - Cheese</t>
  </si>
  <si>
    <r>
      <t>CHICKEN PTY BRD HSTY W/G FC CN -</t>
    </r>
    <r>
      <rPr>
        <sz val="10"/>
        <color rgb="FFFF0000"/>
        <rFont val="Arial"/>
        <family val="2"/>
      </rPr>
      <t>Whole Bird</t>
    </r>
  </si>
  <si>
    <r>
      <t xml:space="preserve">CHICKEN NUGGET WHL GRN FC CN - </t>
    </r>
    <r>
      <rPr>
        <sz val="10"/>
        <color rgb="FFFF0000"/>
        <rFont val="Arial"/>
        <family val="2"/>
      </rPr>
      <t>Whole Bird</t>
    </r>
  </si>
  <si>
    <r>
      <t>CHICKEN NUGGET WHL GRAIN CKD -</t>
    </r>
    <r>
      <rPr>
        <sz val="10"/>
        <color rgb="FFFF0000"/>
        <rFont val="Arial"/>
        <family val="2"/>
      </rPr>
      <t>White only</t>
    </r>
  </si>
  <si>
    <r>
      <t xml:space="preserve">Fully Cooked Portioned Whole Grain Breaded Chicken Breast Fillet w/Rib Meat - </t>
    </r>
    <r>
      <rPr>
        <sz val="10"/>
        <color rgb="FFFF0000"/>
        <rFont val="Arial"/>
        <family val="2"/>
      </rPr>
      <t>White Only</t>
    </r>
  </si>
  <si>
    <r>
      <t xml:space="preserve">Fully Cooked Whole Grain Breaded Boneless Chicken Breast Chunks w/Rib Meat - </t>
    </r>
    <r>
      <rPr>
        <sz val="10"/>
        <color rgb="FFFF0000"/>
        <rFont val="Arial"/>
        <family val="2"/>
      </rPr>
      <t>White Only</t>
    </r>
  </si>
  <si>
    <r>
      <t xml:space="preserve">Fully Cooked Portioned Whole Grain Breaded Chicken Breast Tender w/Rib Meat - </t>
    </r>
    <r>
      <rPr>
        <sz val="10"/>
        <color rgb="FFFF0000"/>
        <rFont val="Arial"/>
        <family val="2"/>
      </rPr>
      <t>White Only</t>
    </r>
  </si>
  <si>
    <r>
      <t>Fully Cooked Whole Grain Breaded Nugget Shaped Chicken Patties -</t>
    </r>
    <r>
      <rPr>
        <sz val="10"/>
        <color rgb="FFFF0000"/>
        <rFont val="Arial"/>
        <family val="2"/>
      </rPr>
      <t xml:space="preserve"> Whole Bird</t>
    </r>
  </si>
  <si>
    <r>
      <t xml:space="preserve">Fully Cooked Whole Grain Breaded Slider Shaped Chicken Patties - </t>
    </r>
    <r>
      <rPr>
        <sz val="10"/>
        <color rgb="FFFF0000"/>
        <rFont val="Arial"/>
        <family val="2"/>
      </rPr>
      <t>Whole BIrd</t>
    </r>
  </si>
  <si>
    <r>
      <t xml:space="preserve">FC Dark Meat Chicken Sausage - </t>
    </r>
    <r>
      <rPr>
        <sz val="10"/>
        <color rgb="FFFF0000"/>
        <rFont val="Arial"/>
        <family val="2"/>
      </rPr>
      <t>Dark Only</t>
    </r>
  </si>
  <si>
    <r>
      <t xml:space="preserve">Fully Cooked Whole Grain Breaded Popcorn Shaped Dark Meat Chicken Patties - </t>
    </r>
    <r>
      <rPr>
        <sz val="10"/>
        <color rgb="FFFF0000"/>
        <rFont val="Arial"/>
        <family val="2"/>
      </rPr>
      <t>Dark Only</t>
    </r>
  </si>
  <si>
    <r>
      <t xml:space="preserve">Fully Cooked Whole Grain Breaded Fillet Shaped Chicken Breast Patties w/Rib Meat - </t>
    </r>
    <r>
      <rPr>
        <sz val="10"/>
        <color rgb="FFFF0000"/>
        <rFont val="Arial"/>
        <family val="2"/>
      </rPr>
      <t>White Only</t>
    </r>
  </si>
  <si>
    <r>
      <t xml:space="preserve">Fully Cooked Whole Grain Breaded Nugget Shaped Chicken Breast Patties w/Rib Meat </t>
    </r>
    <r>
      <rPr>
        <sz val="10"/>
        <color rgb="FFFF0000"/>
        <rFont val="Arial"/>
        <family val="2"/>
      </rPr>
      <t>White Only</t>
    </r>
  </si>
  <si>
    <r>
      <t xml:space="preserve">Fully Cooked Whole Grain Breaded Tender Shaped Chicken Breast Patties w/Rib Meat - </t>
    </r>
    <r>
      <rPr>
        <sz val="10"/>
        <color rgb="FFFF0000"/>
        <rFont val="Arial"/>
        <family val="2"/>
      </rPr>
      <t>White Only</t>
    </r>
  </si>
  <si>
    <t>Raw lbs. per case</t>
  </si>
  <si>
    <t>Discount Per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</si>
</sst>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"/>
    <numFmt numFmtId="165" formatCode="&quot;&quot;#,##0.0000"/>
    <numFmt numFmtId="166" formatCode="00000"/>
    <numFmt numFmtId="167" formatCode="&quot;$&quot;#,##0.00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25"/>
      <name val="Calibri"/>
      <family val="2"/>
      <scheme val="minor"/>
    </font>
    <font>
      <sz val="25"/>
      <name val="Arial"/>
      <family val="2"/>
    </font>
    <font>
      <sz val="11"/>
      <color rgb="FF000000"/>
      <name val="Calibri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10"/>
      <color rgb="FFFF0000"/>
      <name val="Arial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</cellStyleXfs>
  <cellXfs count="285">
    <xf numFmtId="0" fontId="0" fillId="0" borderId="0" xfId="0"/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6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/>
    </xf>
    <xf numFmtId="0" fontId="1" fillId="0" borderId="0" xfId="0" applyFont="1"/>
    <xf numFmtId="164" fontId="6" fillId="0" borderId="0" xfId="0" applyNumberFormat="1" applyFont="1"/>
    <xf numFmtId="0" fontId="6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8" fillId="0" borderId="0" xfId="0" applyFont="1" applyAlignment="1">
      <alignment horizontal="center" wrapText="1"/>
    </xf>
    <xf numFmtId="44" fontId="6" fillId="0" borderId="0" xfId="1" applyFont="1" applyFill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7" fillId="0" borderId="1" xfId="0" applyNumberFormat="1" applyFont="1" applyBorder="1"/>
    <xf numFmtId="164" fontId="7" fillId="2" borderId="1" xfId="0" applyNumberFormat="1" applyFont="1" applyFill="1" applyBorder="1"/>
    <xf numFmtId="164" fontId="5" fillId="2" borderId="1" xfId="0" applyNumberFormat="1" applyFont="1" applyFill="1" applyBorder="1"/>
    <xf numFmtId="164" fontId="5" fillId="0" borderId="1" xfId="0" applyNumberFormat="1" applyFont="1" applyBorder="1"/>
    <xf numFmtId="164" fontId="5" fillId="3" borderId="1" xfId="0" applyNumberFormat="1" applyFont="1" applyFill="1" applyBorder="1"/>
    <xf numFmtId="0" fontId="0" fillId="0" borderId="1" xfId="0" applyBorder="1"/>
    <xf numFmtId="164" fontId="0" fillId="0" borderId="1" xfId="0" applyNumberFormat="1" applyBorder="1"/>
    <xf numFmtId="164" fontId="5" fillId="0" borderId="0" xfId="0" applyNumberFormat="1" applyFont="1"/>
    <xf numFmtId="164" fontId="3" fillId="0" borderId="0" xfId="0" applyNumberFormat="1" applyFont="1"/>
    <xf numFmtId="164" fontId="3" fillId="2" borderId="0" xfId="0" applyNumberFormat="1" applyFont="1" applyFill="1"/>
    <xf numFmtId="164" fontId="3" fillId="3" borderId="0" xfId="0" applyNumberFormat="1" applyFont="1" applyFill="1"/>
    <xf numFmtId="164" fontId="6" fillId="0" borderId="0" xfId="0" quotePrefix="1" applyNumberFormat="1" applyFont="1"/>
    <xf numFmtId="164" fontId="7" fillId="0" borderId="0" xfId="0" applyNumberFormat="1" applyFont="1"/>
    <xf numFmtId="164" fontId="8" fillId="0" borderId="0" xfId="0" applyNumberFormat="1" applyFont="1" applyAlignment="1">
      <alignment shrinkToFit="1"/>
    </xf>
    <xf numFmtId="164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shrinkToFit="1"/>
    </xf>
    <xf numFmtId="0" fontId="7" fillId="0" borderId="1" xfId="0" applyFont="1" applyBorder="1"/>
    <xf numFmtId="0" fontId="7" fillId="2" borderId="1" xfId="0" applyFont="1" applyFill="1" applyBorder="1"/>
    <xf numFmtId="0" fontId="5" fillId="2" borderId="1" xfId="0" applyFont="1" applyFill="1" applyBorder="1"/>
    <xf numFmtId="0" fontId="5" fillId="0" borderId="1" xfId="0" applyFont="1" applyBorder="1"/>
    <xf numFmtId="0" fontId="5" fillId="3" borderId="1" xfId="0" applyFont="1" applyFill="1" applyBorder="1"/>
    <xf numFmtId="0" fontId="5" fillId="0" borderId="0" xfId="0" applyFont="1"/>
    <xf numFmtId="0" fontId="6" fillId="2" borderId="0" xfId="0" applyFont="1" applyFill="1"/>
    <xf numFmtId="0" fontId="6" fillId="3" borderId="0" xfId="0" applyFont="1" applyFill="1"/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/>
    <xf numFmtId="44" fontId="9" fillId="0" borderId="0" xfId="1" applyFont="1" applyAlignment="1">
      <alignment horizontal="left"/>
    </xf>
    <xf numFmtId="44" fontId="1" fillId="0" borderId="0" xfId="1" applyFont="1" applyAlignment="1">
      <alignment horizontal="left"/>
    </xf>
    <xf numFmtId="44" fontId="6" fillId="0" borderId="0" xfId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4" fontId="6" fillId="2" borderId="1" xfId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4" fontId="6" fillId="0" borderId="1" xfId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/>
    </xf>
    <xf numFmtId="44" fontId="6" fillId="3" borderId="1" xfId="1" applyFont="1" applyFill="1" applyBorder="1" applyAlignment="1">
      <alignment horizontal="left" wrapText="1"/>
    </xf>
    <xf numFmtId="166" fontId="0" fillId="0" borderId="1" xfId="0" applyNumberFormat="1" applyBorder="1" applyAlignment="1">
      <alignment horizontal="left"/>
    </xf>
    <xf numFmtId="0" fontId="4" fillId="0" borderId="0" xfId="0" applyFont="1" applyAlignment="1">
      <alignment horizontal="left"/>
    </xf>
    <xf numFmtId="44" fontId="6" fillId="0" borderId="0" xfId="1" applyFont="1" applyAlignment="1">
      <alignment horizontal="left"/>
    </xf>
    <xf numFmtId="0" fontId="6" fillId="2" borderId="0" xfId="0" applyFont="1" applyFill="1" applyAlignment="1">
      <alignment horizontal="left"/>
    </xf>
    <xf numFmtId="44" fontId="6" fillId="2" borderId="0" xfId="1" applyFont="1" applyFill="1" applyAlignment="1">
      <alignment horizontal="left"/>
    </xf>
    <xf numFmtId="0" fontId="6" fillId="3" borderId="0" xfId="0" applyFont="1" applyFill="1" applyAlignment="1">
      <alignment horizontal="left"/>
    </xf>
    <xf numFmtId="44" fontId="6" fillId="3" borderId="0" xfId="1" applyFont="1" applyFill="1" applyAlignment="1">
      <alignment horizontal="left"/>
    </xf>
    <xf numFmtId="0" fontId="6" fillId="0" borderId="0" xfId="0" quotePrefix="1" applyFont="1" applyAlignment="1">
      <alignment horizontal="left"/>
    </xf>
    <xf numFmtId="165" fontId="8" fillId="0" borderId="0" xfId="0" applyNumberFormat="1" applyFont="1" applyAlignment="1">
      <alignment horizontal="left"/>
    </xf>
    <xf numFmtId="44" fontId="8" fillId="0" borderId="0" xfId="1" applyFont="1" applyFill="1" applyBorder="1" applyAlignment="1">
      <alignment horizontal="left"/>
    </xf>
    <xf numFmtId="1" fontId="8" fillId="0" borderId="0" xfId="0" applyNumberFormat="1" applyFont="1" applyAlignment="1">
      <alignment horizontal="left" shrinkToFit="1"/>
    </xf>
    <xf numFmtId="44" fontId="6" fillId="0" borderId="0" xfId="1" applyFont="1" applyFill="1" applyBorder="1" applyAlignment="1">
      <alignment horizontal="left" wrapText="1"/>
    </xf>
    <xf numFmtId="44" fontId="7" fillId="0" borderId="0" xfId="1" applyFont="1" applyFill="1" applyBorder="1" applyAlignment="1">
      <alignment horizontal="left"/>
    </xf>
    <xf numFmtId="44" fontId="7" fillId="0" borderId="0" xfId="1" applyFont="1" applyBorder="1" applyAlignment="1">
      <alignment horizontal="left"/>
    </xf>
    <xf numFmtId="44" fontId="7" fillId="0" borderId="0" xfId="1" applyFont="1" applyAlignment="1">
      <alignment horizontal="left"/>
    </xf>
    <xf numFmtId="44" fontId="6" fillId="0" borderId="0" xfId="1" applyFont="1" applyFill="1" applyAlignment="1">
      <alignment horizontal="left"/>
    </xf>
    <xf numFmtId="0" fontId="0" fillId="0" borderId="1" xfId="0" applyBorder="1" applyAlignment="1">
      <alignment horizontal="center" wrapText="1"/>
    </xf>
    <xf numFmtId="16" fontId="4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wrapText="1"/>
    </xf>
    <xf numFmtId="44" fontId="0" fillId="2" borderId="1" xfId="1" applyFont="1" applyFill="1" applyBorder="1" applyAlignment="1">
      <alignment horizontal="left" vertical="center"/>
    </xf>
    <xf numFmtId="44" fontId="0" fillId="0" borderId="1" xfId="1" applyFont="1" applyBorder="1" applyAlignment="1">
      <alignment horizontal="left"/>
    </xf>
    <xf numFmtId="16" fontId="6" fillId="0" borderId="1" xfId="0" applyNumberFormat="1" applyFont="1" applyBorder="1" applyAlignment="1">
      <alignment horizontal="center"/>
    </xf>
    <xf numFmtId="0" fontId="12" fillId="0" borderId="1" xfId="2" applyFont="1" applyBorder="1"/>
    <xf numFmtId="165" fontId="12" fillId="0" borderId="1" xfId="2" applyNumberFormat="1" applyFont="1" applyBorder="1"/>
    <xf numFmtId="44" fontId="12" fillId="0" borderId="1" xfId="1" applyFont="1" applyBorder="1"/>
    <xf numFmtId="44" fontId="12" fillId="0" borderId="1" xfId="1" applyFont="1" applyFill="1" applyBorder="1"/>
    <xf numFmtId="0" fontId="11" fillId="0" borderId="1" xfId="2" applyFont="1" applyBorder="1"/>
    <xf numFmtId="165" fontId="11" fillId="0" borderId="1" xfId="2" applyNumberFormat="1" applyFont="1" applyBorder="1"/>
    <xf numFmtId="44" fontId="11" fillId="0" borderId="1" xfId="1" applyFont="1" applyBorder="1"/>
    <xf numFmtId="44" fontId="0" fillId="0" borderId="1" xfId="1" applyFont="1" applyBorder="1"/>
    <xf numFmtId="44" fontId="7" fillId="0" borderId="0" xfId="1" applyFont="1" applyFill="1" applyAlignment="1">
      <alignment horizontal="left"/>
    </xf>
    <xf numFmtId="0" fontId="12" fillId="0" borderId="1" xfId="2" applyFont="1" applyBorder="1" applyAlignment="1">
      <alignment horizontal="left"/>
    </xf>
    <xf numFmtId="0" fontId="11" fillId="0" borderId="1" xfId="2" applyFont="1" applyBorder="1" applyAlignment="1">
      <alignment horizontal="left"/>
    </xf>
    <xf numFmtId="164" fontId="5" fillId="3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wrapText="1"/>
    </xf>
    <xf numFmtId="164" fontId="7" fillId="3" borderId="1" xfId="0" quotePrefix="1" applyNumberFormat="1" applyFont="1" applyFill="1" applyBorder="1" applyAlignment="1">
      <alignment wrapText="1"/>
    </xf>
    <xf numFmtId="44" fontId="9" fillId="0" borderId="0" xfId="1" applyFont="1" applyAlignment="1">
      <alignment horizontal="right"/>
    </xf>
    <xf numFmtId="44" fontId="1" fillId="0" borderId="0" xfId="1" applyFont="1" applyAlignment="1">
      <alignment horizontal="right"/>
    </xf>
    <xf numFmtId="44" fontId="7" fillId="0" borderId="1" xfId="1" applyFont="1" applyFill="1" applyBorder="1" applyAlignment="1">
      <alignment horizontal="right"/>
    </xf>
    <xf numFmtId="44" fontId="12" fillId="0" borderId="1" xfId="1" applyFont="1" applyBorder="1" applyAlignment="1">
      <alignment horizontal="right"/>
    </xf>
    <xf numFmtId="44" fontId="6" fillId="2" borderId="1" xfId="1" applyFont="1" applyFill="1" applyBorder="1" applyAlignment="1">
      <alignment horizontal="right"/>
    </xf>
    <xf numFmtId="44" fontId="11" fillId="0" borderId="1" xfId="1" applyFont="1" applyBorder="1" applyAlignment="1">
      <alignment horizontal="right"/>
    </xf>
    <xf numFmtId="44" fontId="0" fillId="0" borderId="1" xfId="1" applyFont="1" applyBorder="1" applyAlignment="1">
      <alignment horizontal="right"/>
    </xf>
    <xf numFmtId="44" fontId="6" fillId="3" borderId="1" xfId="1" applyFont="1" applyFill="1" applyBorder="1" applyAlignment="1">
      <alignment horizontal="right"/>
    </xf>
    <xf numFmtId="44" fontId="6" fillId="3" borderId="1" xfId="1" applyFont="1" applyFill="1" applyBorder="1" applyAlignment="1">
      <alignment horizontal="right" wrapText="1"/>
    </xf>
    <xf numFmtId="44" fontId="6" fillId="0" borderId="0" xfId="1" applyFont="1" applyFill="1" applyBorder="1" applyAlignment="1">
      <alignment horizontal="right"/>
    </xf>
    <xf numFmtId="44" fontId="6" fillId="0" borderId="0" xfId="1" applyFont="1" applyAlignment="1">
      <alignment horizontal="right"/>
    </xf>
    <xf numFmtId="44" fontId="6" fillId="2" borderId="0" xfId="1" applyFont="1" applyFill="1" applyAlignment="1">
      <alignment horizontal="right"/>
    </xf>
    <xf numFmtId="44" fontId="6" fillId="3" borderId="0" xfId="1" applyFont="1" applyFill="1" applyAlignment="1">
      <alignment horizontal="right"/>
    </xf>
    <xf numFmtId="44" fontId="8" fillId="0" borderId="0" xfId="1" applyFont="1" applyFill="1" applyBorder="1" applyAlignment="1">
      <alignment horizontal="right"/>
    </xf>
    <xf numFmtId="44" fontId="6" fillId="0" borderId="0" xfId="1" applyFont="1" applyFill="1" applyBorder="1" applyAlignment="1">
      <alignment horizontal="right" wrapText="1"/>
    </xf>
    <xf numFmtId="44" fontId="7" fillId="0" borderId="0" xfId="1" applyFont="1" applyFill="1" applyBorder="1" applyAlignment="1">
      <alignment horizontal="right"/>
    </xf>
    <xf numFmtId="44" fontId="7" fillId="0" borderId="0" xfId="1" applyFont="1" applyBorder="1" applyAlignment="1">
      <alignment horizontal="right"/>
    </xf>
    <xf numFmtId="44" fontId="7" fillId="0" borderId="0" xfId="1" applyFont="1" applyAlignment="1">
      <alignment horizontal="right"/>
    </xf>
    <xf numFmtId="44" fontId="6" fillId="0" borderId="0" xfId="1" applyFont="1" applyFill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1" xfId="0" applyFont="1" applyBorder="1"/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wrapText="1"/>
    </xf>
    <xf numFmtId="0" fontId="15" fillId="0" borderId="5" xfId="0" applyFont="1" applyBorder="1" applyAlignment="1">
      <alignment horizontal="left" wrapText="1"/>
    </xf>
    <xf numFmtId="0" fontId="6" fillId="2" borderId="1" xfId="0" applyFont="1" applyFill="1" applyBorder="1"/>
    <xf numFmtId="165" fontId="12" fillId="0" borderId="1" xfId="2" applyNumberFormat="1" applyFont="1" applyBorder="1" applyAlignment="1">
      <alignment horizontal="left"/>
    </xf>
    <xf numFmtId="165" fontId="11" fillId="0" borderId="1" xfId="2" applyNumberFormat="1" applyFont="1" applyBorder="1" applyAlignment="1">
      <alignment horizontal="left"/>
    </xf>
    <xf numFmtId="165" fontId="11" fillId="0" borderId="1" xfId="0" applyNumberFormat="1" applyFont="1" applyBorder="1" applyAlignment="1">
      <alignment horizontal="left"/>
    </xf>
    <xf numFmtId="0" fontId="0" fillId="0" borderId="2" xfId="0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44" fontId="0" fillId="0" borderId="0" xfId="1" applyFont="1"/>
    <xf numFmtId="44" fontId="0" fillId="0" borderId="2" xfId="1" applyFont="1" applyBorder="1" applyAlignment="1">
      <alignment horizontal="right" wrapText="1"/>
    </xf>
    <xf numFmtId="44" fontId="11" fillId="0" borderId="4" xfId="1" applyFont="1" applyBorder="1" applyAlignment="1">
      <alignment horizontal="right" wrapText="1"/>
    </xf>
    <xf numFmtId="0" fontId="4" fillId="2" borderId="1" xfId="0" applyFont="1" applyFill="1" applyBorder="1"/>
    <xf numFmtId="0" fontId="4" fillId="0" borderId="0" xfId="0" applyFont="1"/>
    <xf numFmtId="0" fontId="6" fillId="0" borderId="0" xfId="0" quotePrefix="1" applyFont="1"/>
    <xf numFmtId="1" fontId="8" fillId="0" borderId="0" xfId="0" applyNumberFormat="1" applyFont="1" applyAlignment="1">
      <alignment shrinkToFit="1"/>
    </xf>
    <xf numFmtId="0" fontId="0" fillId="0" borderId="6" xfId="0" applyBorder="1" applyAlignment="1">
      <alignment horizontal="left"/>
    </xf>
    <xf numFmtId="44" fontId="0" fillId="0" borderId="6" xfId="1" applyFont="1" applyBorder="1" applyAlignment="1">
      <alignment horizontal="right"/>
    </xf>
    <xf numFmtId="0" fontId="0" fillId="0" borderId="6" xfId="0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44" fontId="0" fillId="0" borderId="0" xfId="1" applyFont="1" applyBorder="1" applyAlignment="1">
      <alignment horizontal="right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left"/>
    </xf>
    <xf numFmtId="44" fontId="6" fillId="4" borderId="8" xfId="1" applyFont="1" applyFill="1" applyBorder="1" applyAlignment="1">
      <alignment horizontal="right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44" fontId="7" fillId="4" borderId="0" xfId="1" applyFont="1" applyFill="1" applyBorder="1" applyAlignment="1">
      <alignment horizontal="right"/>
    </xf>
    <xf numFmtId="0" fontId="6" fillId="4" borderId="0" xfId="0" applyFont="1" applyFill="1" applyAlignment="1">
      <alignment horizontal="center"/>
    </xf>
    <xf numFmtId="0" fontId="6" fillId="4" borderId="11" xfId="0" applyFont="1" applyFill="1" applyBorder="1" applyAlignment="1">
      <alignment horizontal="center"/>
    </xf>
    <xf numFmtId="44" fontId="7" fillId="4" borderId="13" xfId="1" applyFont="1" applyFill="1" applyBorder="1" applyAlignment="1">
      <alignment horizontal="right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2" fontId="7" fillId="0" borderId="16" xfId="0" applyNumberFormat="1" applyFont="1" applyBorder="1" applyAlignment="1">
      <alignment horizontal="left" wrapText="1"/>
    </xf>
    <xf numFmtId="44" fontId="0" fillId="2" borderId="15" xfId="1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center"/>
    </xf>
    <xf numFmtId="0" fontId="6" fillId="4" borderId="7" xfId="0" applyFont="1" applyFill="1" applyBorder="1" applyAlignment="1">
      <alignment vertical="center"/>
    </xf>
    <xf numFmtId="44" fontId="7" fillId="4" borderId="10" xfId="1" applyFont="1" applyFill="1" applyBorder="1" applyAlignment="1">
      <alignment horizontal="left" vertical="top"/>
    </xf>
    <xf numFmtId="44" fontId="7" fillId="4" borderId="12" xfId="1" applyFont="1" applyFill="1" applyBorder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horizontal="center"/>
    </xf>
    <xf numFmtId="0" fontId="6" fillId="0" borderId="0" xfId="0" quotePrefix="1" applyFont="1" applyAlignment="1">
      <alignment horizontal="center"/>
    </xf>
    <xf numFmtId="1" fontId="8" fillId="0" borderId="0" xfId="0" applyNumberFormat="1" applyFont="1" applyAlignment="1">
      <alignment horizontal="center" shrinkToFit="1"/>
    </xf>
    <xf numFmtId="0" fontId="0" fillId="0" borderId="19" xfId="0" applyBorder="1"/>
    <xf numFmtId="44" fontId="0" fillId="0" borderId="1" xfId="1" applyFont="1" applyBorder="1" applyAlignment="1"/>
    <xf numFmtId="44" fontId="6" fillId="0" borderId="1" xfId="0" applyNumberFormat="1" applyFont="1" applyBorder="1" applyAlignment="1">
      <alignment horizontal="center"/>
    </xf>
    <xf numFmtId="44" fontId="21" fillId="6" borderId="6" xfId="1" applyFont="1" applyFill="1" applyBorder="1"/>
    <xf numFmtId="44" fontId="22" fillId="0" borderId="1" xfId="1" applyFont="1" applyBorder="1" applyAlignment="1">
      <alignment vertical="center"/>
    </xf>
    <xf numFmtId="44" fontId="22" fillId="0" borderId="1" xfId="0" applyNumberFormat="1" applyFont="1" applyBorder="1" applyAlignment="1">
      <alignment vertical="center"/>
    </xf>
    <xf numFmtId="44" fontId="6" fillId="0" borderId="1" xfId="0" applyNumberFormat="1" applyFont="1" applyBorder="1" applyAlignment="1">
      <alignment horizontal="left"/>
    </xf>
    <xf numFmtId="43" fontId="6" fillId="0" borderId="1" xfId="3" applyFont="1" applyBorder="1" applyAlignment="1">
      <alignment horizontal="left"/>
    </xf>
    <xf numFmtId="43" fontId="6" fillId="0" borderId="1" xfId="3" applyFont="1" applyBorder="1" applyAlignment="1">
      <alignment horizontal="center"/>
    </xf>
    <xf numFmtId="43" fontId="0" fillId="0" borderId="18" xfId="3" applyFont="1" applyBorder="1"/>
    <xf numFmtId="43" fontId="6" fillId="0" borderId="0" xfId="3" applyFont="1" applyAlignment="1">
      <alignment horizontal="left"/>
    </xf>
    <xf numFmtId="43" fontId="6" fillId="0" borderId="0" xfId="3" applyFont="1"/>
    <xf numFmtId="43" fontId="6" fillId="0" borderId="0" xfId="3" applyFont="1" applyAlignment="1">
      <alignment horizontal="left" wrapText="1"/>
    </xf>
    <xf numFmtId="43" fontId="8" fillId="0" borderId="0" xfId="3" applyFont="1" applyAlignment="1">
      <alignment horizontal="left" vertical="top"/>
    </xf>
    <xf numFmtId="43" fontId="6" fillId="0" borderId="0" xfId="3" applyFont="1" applyAlignment="1">
      <alignment horizontal="left" vertical="top"/>
    </xf>
    <xf numFmtId="164" fontId="6" fillId="0" borderId="0" xfId="0" applyNumberFormat="1" applyFont="1" applyAlignment="1">
      <alignment horizontal="center"/>
    </xf>
    <xf numFmtId="44" fontId="6" fillId="0" borderId="1" xfId="1" applyFont="1" applyBorder="1" applyAlignment="1">
      <alignment horizontal="left"/>
    </xf>
    <xf numFmtId="0" fontId="12" fillId="0" borderId="1" xfId="2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6" fillId="0" borderId="1" xfId="0" applyFont="1" applyBorder="1"/>
    <xf numFmtId="0" fontId="5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44" fontId="6" fillId="3" borderId="6" xfId="1" applyFont="1" applyFill="1" applyBorder="1" applyAlignment="1">
      <alignment horizontal="left"/>
    </xf>
    <xf numFmtId="0" fontId="6" fillId="3" borderId="6" xfId="0" applyFont="1" applyFill="1" applyBorder="1" applyAlignment="1">
      <alignment horizontal="center"/>
    </xf>
    <xf numFmtId="0" fontId="0" fillId="0" borderId="15" xfId="0" applyBorder="1"/>
    <xf numFmtId="0" fontId="4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44" fontId="0" fillId="0" borderId="15" xfId="1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0" fillId="7" borderId="1" xfId="0" applyFill="1" applyBorder="1"/>
    <xf numFmtId="0" fontId="4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44" fontId="0" fillId="7" borderId="1" xfId="1" applyFont="1" applyFill="1" applyBorder="1" applyAlignment="1">
      <alignment horizontal="left"/>
    </xf>
    <xf numFmtId="0" fontId="6" fillId="7" borderId="1" xfId="0" applyFont="1" applyFill="1" applyBorder="1" applyAlignment="1">
      <alignment horizontal="center"/>
    </xf>
    <xf numFmtId="0" fontId="6" fillId="7" borderId="0" xfId="0" applyFont="1" applyFill="1" applyAlignment="1">
      <alignment horizontal="left"/>
    </xf>
    <xf numFmtId="44" fontId="6" fillId="7" borderId="1" xfId="1" applyFont="1" applyFill="1" applyBorder="1" applyAlignment="1">
      <alignment horizontal="left"/>
    </xf>
    <xf numFmtId="0" fontId="6" fillId="5" borderId="1" xfId="0" applyFont="1" applyFill="1" applyBorder="1" applyAlignment="1">
      <alignment horizontal="center"/>
    </xf>
    <xf numFmtId="43" fontId="6" fillId="5" borderId="1" xfId="3" applyFont="1" applyFill="1" applyBorder="1" applyAlignment="1">
      <alignment horizontal="left"/>
    </xf>
    <xf numFmtId="0" fontId="0" fillId="5" borderId="1" xfId="0" applyFill="1" applyBorder="1"/>
    <xf numFmtId="0" fontId="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4" fontId="0" fillId="2" borderId="1" xfId="1" applyFont="1" applyFill="1" applyBorder="1"/>
    <xf numFmtId="44" fontId="6" fillId="5" borderId="1" xfId="0" applyNumberFormat="1" applyFont="1" applyFill="1" applyBorder="1" applyAlignment="1">
      <alignment horizontal="left"/>
    </xf>
    <xf numFmtId="0" fontId="6" fillId="5" borderId="0" xfId="0" applyFont="1" applyFill="1" applyAlignment="1">
      <alignment horizontal="center"/>
    </xf>
    <xf numFmtId="43" fontId="6" fillId="5" borderId="0" xfId="3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16" fillId="5" borderId="17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/>
    </xf>
    <xf numFmtId="2" fontId="3" fillId="8" borderId="6" xfId="0" applyNumberFormat="1" applyFont="1" applyFill="1" applyBorder="1" applyAlignment="1">
      <alignment horizontal="center" wrapText="1"/>
    </xf>
    <xf numFmtId="2" fontId="3" fillId="8" borderId="15" xfId="0" applyNumberFormat="1" applyFont="1" applyFill="1" applyBorder="1" applyAlignment="1">
      <alignment horizontal="center" wrapText="1"/>
    </xf>
    <xf numFmtId="0" fontId="7" fillId="8" borderId="1" xfId="0" applyFont="1" applyFill="1" applyBorder="1"/>
    <xf numFmtId="0" fontId="7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/>
    </xf>
    <xf numFmtId="164" fontId="7" fillId="8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164" fontId="7" fillId="3" borderId="1" xfId="0" quotePrefix="1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6" fillId="0" borderId="0" xfId="0" quotePrefix="1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 shrinkToFit="1"/>
    </xf>
    <xf numFmtId="164" fontId="6" fillId="0" borderId="0" xfId="0" applyNumberFormat="1" applyFont="1" applyAlignment="1">
      <alignment horizontal="center" wrapText="1"/>
    </xf>
    <xf numFmtId="164" fontId="6" fillId="0" borderId="0" xfId="0" applyNumberFormat="1" applyFont="1" applyAlignment="1">
      <alignment horizontal="center" shrinkToFit="1"/>
    </xf>
    <xf numFmtId="43" fontId="6" fillId="0" borderId="0" xfId="3" applyFont="1" applyAlignment="1">
      <alignment horizontal="center"/>
    </xf>
    <xf numFmtId="43" fontId="6" fillId="7" borderId="1" xfId="3" applyFont="1" applyFill="1" applyBorder="1" applyAlignment="1">
      <alignment horizontal="left"/>
    </xf>
    <xf numFmtId="43" fontId="6" fillId="7" borderId="0" xfId="3" applyFont="1" applyFill="1" applyAlignment="1">
      <alignment horizontal="left"/>
    </xf>
    <xf numFmtId="44" fontId="25" fillId="9" borderId="21" xfId="1" applyFont="1" applyFill="1" applyBorder="1" applyAlignment="1">
      <alignment horizontal="center" vertical="center" wrapText="1"/>
    </xf>
    <xf numFmtId="44" fontId="19" fillId="9" borderId="20" xfId="1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/>
    </xf>
    <xf numFmtId="0" fontId="16" fillId="5" borderId="17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7" xfId="0" applyFont="1" applyBorder="1" applyAlignment="1">
      <alignment horizontal="center"/>
    </xf>
    <xf numFmtId="167" fontId="24" fillId="9" borderId="6" xfId="1" applyNumberFormat="1" applyFont="1" applyFill="1" applyBorder="1" applyAlignment="1">
      <alignment horizontal="center" vertical="center" wrapText="1"/>
    </xf>
    <xf numFmtId="167" fontId="24" fillId="9" borderId="15" xfId="1" applyNumberFormat="1" applyFont="1" applyFill="1" applyBorder="1" applyAlignment="1">
      <alignment horizontal="center" vertical="center" wrapText="1"/>
    </xf>
    <xf numFmtId="43" fontId="19" fillId="8" borderId="6" xfId="3" applyFont="1" applyFill="1" applyBorder="1" applyAlignment="1">
      <alignment horizontal="center" vertical="center" wrapText="1"/>
    </xf>
    <xf numFmtId="43" fontId="19" fillId="8" borderId="15" xfId="3" applyFont="1" applyFill="1" applyBorder="1" applyAlignment="1">
      <alignment horizontal="center" vertical="center" wrapText="1"/>
    </xf>
    <xf numFmtId="44" fontId="19" fillId="8" borderId="6" xfId="1" applyFont="1" applyFill="1" applyBorder="1" applyAlignment="1">
      <alignment horizontal="center" vertical="center" wrapText="1"/>
    </xf>
    <xf numFmtId="44" fontId="19" fillId="8" borderId="15" xfId="1" applyFont="1" applyFill="1" applyBorder="1" applyAlignment="1">
      <alignment horizontal="center" vertical="center" wrapText="1"/>
    </xf>
    <xf numFmtId="44" fontId="20" fillId="8" borderId="21" xfId="1" applyFont="1" applyFill="1" applyBorder="1" applyAlignment="1">
      <alignment horizontal="center" vertical="center" wrapText="1"/>
    </xf>
    <xf numFmtId="44" fontId="20" fillId="8" borderId="20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7" fontId="7" fillId="8" borderId="6" xfId="1" applyNumberFormat="1" applyFont="1" applyFill="1" applyBorder="1" applyAlignment="1">
      <alignment horizontal="center" vertical="center" wrapText="1"/>
    </xf>
    <xf numFmtId="167" fontId="7" fillId="8" borderId="15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/>
  </cellXfs>
  <cellStyles count="4">
    <cellStyle name="Comma" xfId="3" builtinId="3"/>
    <cellStyle name="Currency" xfId="1" builtinId="4"/>
    <cellStyle name="Normal" xfId="0" builtinId="0"/>
    <cellStyle name="Normal 2" xfId="2" xr:uid="{B01AE4CE-960A-433E-8CCC-3A7725535E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4</xdr:col>
      <xdr:colOff>389393</xdr:colOff>
      <xdr:row>3</xdr:row>
      <xdr:rowOff>12489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604D26-E266-406E-8534-016E06370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8352293" cy="1927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101812</xdr:rowOff>
    </xdr:from>
    <xdr:to>
      <xdr:col>2</xdr:col>
      <xdr:colOff>855960</xdr:colOff>
      <xdr:row>5</xdr:row>
      <xdr:rowOff>173355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56E40D-384F-4ADF-9C08-2D757406D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1812"/>
          <a:ext cx="6172814" cy="118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28F4F-8B70-468D-B240-A1DB687F5189}">
  <dimension ref="A1:P411"/>
  <sheetViews>
    <sheetView tabSelected="1" topLeftCell="B1" zoomScaleNormal="100" workbookViewId="0">
      <pane ySplit="6" topLeftCell="A7" activePane="bottomLeft" state="frozen"/>
      <selection pane="bottomLeft" activeCell="I13" sqref="I13"/>
    </sheetView>
  </sheetViews>
  <sheetFormatPr defaultColWidth="21.42578125" defaultRowHeight="21" customHeight="1" x14ac:dyDescent="0.25"/>
  <cols>
    <col min="1" max="1" width="17.140625" style="189" customWidth="1"/>
    <col min="2" max="2" width="84.140625" style="6" customWidth="1"/>
    <col min="3" max="3" width="15.7109375" style="7" customWidth="1"/>
    <col min="4" max="4" width="8.42578125" style="7" customWidth="1"/>
    <col min="5" max="5" width="14" style="7" customWidth="1"/>
    <col min="6" max="6" width="11.5703125" style="12" customWidth="1"/>
    <col min="7" max="7" width="10.42578125" style="83" customWidth="1"/>
    <col min="8" max="8" width="16.42578125" style="7" customWidth="1"/>
    <col min="9" max="9" width="13.42578125" style="7" customWidth="1"/>
    <col min="10" max="10" width="18" style="184" customWidth="1"/>
    <col min="11" max="12" width="18" style="12" customWidth="1"/>
    <col min="13" max="249" width="24.140625" style="12" customWidth="1"/>
    <col min="250" max="251" width="21.42578125" style="12"/>
    <col min="252" max="252" width="61.5703125" style="12" customWidth="1"/>
    <col min="253" max="253" width="17.140625" style="12" customWidth="1"/>
    <col min="254" max="254" width="24.28515625" style="12" customWidth="1"/>
    <col min="255" max="255" width="23.5703125" style="12" customWidth="1"/>
    <col min="256" max="256" width="29.28515625" style="12" customWidth="1"/>
    <col min="257" max="257" width="9" style="12" customWidth="1"/>
    <col min="258" max="505" width="24.140625" style="12" customWidth="1"/>
    <col min="506" max="507" width="21.42578125" style="12"/>
    <col min="508" max="508" width="61.5703125" style="12" customWidth="1"/>
    <col min="509" max="509" width="17.140625" style="12" customWidth="1"/>
    <col min="510" max="510" width="24.28515625" style="12" customWidth="1"/>
    <col min="511" max="511" width="23.5703125" style="12" customWidth="1"/>
    <col min="512" max="512" width="29.28515625" style="12" customWidth="1"/>
    <col min="513" max="513" width="9" style="12" customWidth="1"/>
    <col min="514" max="761" width="24.140625" style="12" customWidth="1"/>
    <col min="762" max="763" width="21.42578125" style="12"/>
    <col min="764" max="764" width="61.5703125" style="12" customWidth="1"/>
    <col min="765" max="765" width="17.140625" style="12" customWidth="1"/>
    <col min="766" max="766" width="24.28515625" style="12" customWidth="1"/>
    <col min="767" max="767" width="23.5703125" style="12" customWidth="1"/>
    <col min="768" max="768" width="29.28515625" style="12" customWidth="1"/>
    <col min="769" max="769" width="9" style="12" customWidth="1"/>
    <col min="770" max="1017" width="24.140625" style="12" customWidth="1"/>
    <col min="1018" max="1019" width="21.42578125" style="12"/>
    <col min="1020" max="1020" width="61.5703125" style="12" customWidth="1"/>
    <col min="1021" max="1021" width="17.140625" style="12" customWidth="1"/>
    <col min="1022" max="1022" width="24.28515625" style="12" customWidth="1"/>
    <col min="1023" max="1023" width="23.5703125" style="12" customWidth="1"/>
    <col min="1024" max="1024" width="29.28515625" style="12" customWidth="1"/>
    <col min="1025" max="1025" width="9" style="12" customWidth="1"/>
    <col min="1026" max="1273" width="24.140625" style="12" customWidth="1"/>
    <col min="1274" max="1275" width="21.42578125" style="12"/>
    <col min="1276" max="1276" width="61.5703125" style="12" customWidth="1"/>
    <col min="1277" max="1277" width="17.140625" style="12" customWidth="1"/>
    <col min="1278" max="1278" width="24.28515625" style="12" customWidth="1"/>
    <col min="1279" max="1279" width="23.5703125" style="12" customWidth="1"/>
    <col min="1280" max="1280" width="29.28515625" style="12" customWidth="1"/>
    <col min="1281" max="1281" width="9" style="12" customWidth="1"/>
    <col min="1282" max="1529" width="24.140625" style="12" customWidth="1"/>
    <col min="1530" max="1531" width="21.42578125" style="12"/>
    <col min="1532" max="1532" width="61.5703125" style="12" customWidth="1"/>
    <col min="1533" max="1533" width="17.140625" style="12" customWidth="1"/>
    <col min="1534" max="1534" width="24.28515625" style="12" customWidth="1"/>
    <col min="1535" max="1535" width="23.5703125" style="12" customWidth="1"/>
    <col min="1536" max="1536" width="29.28515625" style="12" customWidth="1"/>
    <col min="1537" max="1537" width="9" style="12" customWidth="1"/>
    <col min="1538" max="1785" width="24.140625" style="12" customWidth="1"/>
    <col min="1786" max="1787" width="21.42578125" style="12"/>
    <col min="1788" max="1788" width="61.5703125" style="12" customWidth="1"/>
    <col min="1789" max="1789" width="17.140625" style="12" customWidth="1"/>
    <col min="1790" max="1790" width="24.28515625" style="12" customWidth="1"/>
    <col min="1791" max="1791" width="23.5703125" style="12" customWidth="1"/>
    <col min="1792" max="1792" width="29.28515625" style="12" customWidth="1"/>
    <col min="1793" max="1793" width="9" style="12" customWidth="1"/>
    <col min="1794" max="2041" width="24.140625" style="12" customWidth="1"/>
    <col min="2042" max="2043" width="21.42578125" style="12"/>
    <col min="2044" max="2044" width="61.5703125" style="12" customWidth="1"/>
    <col min="2045" max="2045" width="17.140625" style="12" customWidth="1"/>
    <col min="2046" max="2046" width="24.28515625" style="12" customWidth="1"/>
    <col min="2047" max="2047" width="23.5703125" style="12" customWidth="1"/>
    <col min="2048" max="2048" width="29.28515625" style="12" customWidth="1"/>
    <col min="2049" max="2049" width="9" style="12" customWidth="1"/>
    <col min="2050" max="2297" width="24.140625" style="12" customWidth="1"/>
    <col min="2298" max="2299" width="21.42578125" style="12"/>
    <col min="2300" max="2300" width="61.5703125" style="12" customWidth="1"/>
    <col min="2301" max="2301" width="17.140625" style="12" customWidth="1"/>
    <col min="2302" max="2302" width="24.28515625" style="12" customWidth="1"/>
    <col min="2303" max="2303" width="23.5703125" style="12" customWidth="1"/>
    <col min="2304" max="2304" width="29.28515625" style="12" customWidth="1"/>
    <col min="2305" max="2305" width="9" style="12" customWidth="1"/>
    <col min="2306" max="2553" width="24.140625" style="12" customWidth="1"/>
    <col min="2554" max="2555" width="21.42578125" style="12"/>
    <col min="2556" max="2556" width="61.5703125" style="12" customWidth="1"/>
    <col min="2557" max="2557" width="17.140625" style="12" customWidth="1"/>
    <col min="2558" max="2558" width="24.28515625" style="12" customWidth="1"/>
    <col min="2559" max="2559" width="23.5703125" style="12" customWidth="1"/>
    <col min="2560" max="2560" width="29.28515625" style="12" customWidth="1"/>
    <col min="2561" max="2561" width="9" style="12" customWidth="1"/>
    <col min="2562" max="2809" width="24.140625" style="12" customWidth="1"/>
    <col min="2810" max="2811" width="21.42578125" style="12"/>
    <col min="2812" max="2812" width="61.5703125" style="12" customWidth="1"/>
    <col min="2813" max="2813" width="17.140625" style="12" customWidth="1"/>
    <col min="2814" max="2814" width="24.28515625" style="12" customWidth="1"/>
    <col min="2815" max="2815" width="23.5703125" style="12" customWidth="1"/>
    <col min="2816" max="2816" width="29.28515625" style="12" customWidth="1"/>
    <col min="2817" max="2817" width="9" style="12" customWidth="1"/>
    <col min="2818" max="3065" width="24.140625" style="12" customWidth="1"/>
    <col min="3066" max="3067" width="21.42578125" style="12"/>
    <col min="3068" max="3068" width="61.5703125" style="12" customWidth="1"/>
    <col min="3069" max="3069" width="17.140625" style="12" customWidth="1"/>
    <col min="3070" max="3070" width="24.28515625" style="12" customWidth="1"/>
    <col min="3071" max="3071" width="23.5703125" style="12" customWidth="1"/>
    <col min="3072" max="3072" width="29.28515625" style="12" customWidth="1"/>
    <col min="3073" max="3073" width="9" style="12" customWidth="1"/>
    <col min="3074" max="3321" width="24.140625" style="12" customWidth="1"/>
    <col min="3322" max="3323" width="21.42578125" style="12"/>
    <col min="3324" max="3324" width="61.5703125" style="12" customWidth="1"/>
    <col min="3325" max="3325" width="17.140625" style="12" customWidth="1"/>
    <col min="3326" max="3326" width="24.28515625" style="12" customWidth="1"/>
    <col min="3327" max="3327" width="23.5703125" style="12" customWidth="1"/>
    <col min="3328" max="3328" width="29.28515625" style="12" customWidth="1"/>
    <col min="3329" max="3329" width="9" style="12" customWidth="1"/>
    <col min="3330" max="3577" width="24.140625" style="12" customWidth="1"/>
    <col min="3578" max="3579" width="21.42578125" style="12"/>
    <col min="3580" max="3580" width="61.5703125" style="12" customWidth="1"/>
    <col min="3581" max="3581" width="17.140625" style="12" customWidth="1"/>
    <col min="3582" max="3582" width="24.28515625" style="12" customWidth="1"/>
    <col min="3583" max="3583" width="23.5703125" style="12" customWidth="1"/>
    <col min="3584" max="3584" width="29.28515625" style="12" customWidth="1"/>
    <col min="3585" max="3585" width="9" style="12" customWidth="1"/>
    <col min="3586" max="3833" width="24.140625" style="12" customWidth="1"/>
    <col min="3834" max="3835" width="21.42578125" style="12"/>
    <col min="3836" max="3836" width="61.5703125" style="12" customWidth="1"/>
    <col min="3837" max="3837" width="17.140625" style="12" customWidth="1"/>
    <col min="3838" max="3838" width="24.28515625" style="12" customWidth="1"/>
    <col min="3839" max="3839" width="23.5703125" style="12" customWidth="1"/>
    <col min="3840" max="3840" width="29.28515625" style="12" customWidth="1"/>
    <col min="3841" max="3841" width="9" style="12" customWidth="1"/>
    <col min="3842" max="4089" width="24.140625" style="12" customWidth="1"/>
    <col min="4090" max="4091" width="21.42578125" style="12"/>
    <col min="4092" max="4092" width="61.5703125" style="12" customWidth="1"/>
    <col min="4093" max="4093" width="17.140625" style="12" customWidth="1"/>
    <col min="4094" max="4094" width="24.28515625" style="12" customWidth="1"/>
    <col min="4095" max="4095" width="23.5703125" style="12" customWidth="1"/>
    <col min="4096" max="4096" width="29.28515625" style="12" customWidth="1"/>
    <col min="4097" max="4097" width="9" style="12" customWidth="1"/>
    <col min="4098" max="4345" width="24.140625" style="12" customWidth="1"/>
    <col min="4346" max="4347" width="21.42578125" style="12"/>
    <col min="4348" max="4348" width="61.5703125" style="12" customWidth="1"/>
    <col min="4349" max="4349" width="17.140625" style="12" customWidth="1"/>
    <col min="4350" max="4350" width="24.28515625" style="12" customWidth="1"/>
    <col min="4351" max="4351" width="23.5703125" style="12" customWidth="1"/>
    <col min="4352" max="4352" width="29.28515625" style="12" customWidth="1"/>
    <col min="4353" max="4353" width="9" style="12" customWidth="1"/>
    <col min="4354" max="4601" width="24.140625" style="12" customWidth="1"/>
    <col min="4602" max="4603" width="21.42578125" style="12"/>
    <col min="4604" max="4604" width="61.5703125" style="12" customWidth="1"/>
    <col min="4605" max="4605" width="17.140625" style="12" customWidth="1"/>
    <col min="4606" max="4606" width="24.28515625" style="12" customWidth="1"/>
    <col min="4607" max="4607" width="23.5703125" style="12" customWidth="1"/>
    <col min="4608" max="4608" width="29.28515625" style="12" customWidth="1"/>
    <col min="4609" max="4609" width="9" style="12" customWidth="1"/>
    <col min="4610" max="4857" width="24.140625" style="12" customWidth="1"/>
    <col min="4858" max="4859" width="21.42578125" style="12"/>
    <col min="4860" max="4860" width="61.5703125" style="12" customWidth="1"/>
    <col min="4861" max="4861" width="17.140625" style="12" customWidth="1"/>
    <col min="4862" max="4862" width="24.28515625" style="12" customWidth="1"/>
    <col min="4863" max="4863" width="23.5703125" style="12" customWidth="1"/>
    <col min="4864" max="4864" width="29.28515625" style="12" customWidth="1"/>
    <col min="4865" max="4865" width="9" style="12" customWidth="1"/>
    <col min="4866" max="5113" width="24.140625" style="12" customWidth="1"/>
    <col min="5114" max="5115" width="21.42578125" style="12"/>
    <col min="5116" max="5116" width="61.5703125" style="12" customWidth="1"/>
    <col min="5117" max="5117" width="17.140625" style="12" customWidth="1"/>
    <col min="5118" max="5118" width="24.28515625" style="12" customWidth="1"/>
    <col min="5119" max="5119" width="23.5703125" style="12" customWidth="1"/>
    <col min="5120" max="5120" width="29.28515625" style="12" customWidth="1"/>
    <col min="5121" max="5121" width="9" style="12" customWidth="1"/>
    <col min="5122" max="5369" width="24.140625" style="12" customWidth="1"/>
    <col min="5370" max="5371" width="21.42578125" style="12"/>
    <col min="5372" max="5372" width="61.5703125" style="12" customWidth="1"/>
    <col min="5373" max="5373" width="17.140625" style="12" customWidth="1"/>
    <col min="5374" max="5374" width="24.28515625" style="12" customWidth="1"/>
    <col min="5375" max="5375" width="23.5703125" style="12" customWidth="1"/>
    <col min="5376" max="5376" width="29.28515625" style="12" customWidth="1"/>
    <col min="5377" max="5377" width="9" style="12" customWidth="1"/>
    <col min="5378" max="5625" width="24.140625" style="12" customWidth="1"/>
    <col min="5626" max="5627" width="21.42578125" style="12"/>
    <col min="5628" max="5628" width="61.5703125" style="12" customWidth="1"/>
    <col min="5629" max="5629" width="17.140625" style="12" customWidth="1"/>
    <col min="5630" max="5630" width="24.28515625" style="12" customWidth="1"/>
    <col min="5631" max="5631" width="23.5703125" style="12" customWidth="1"/>
    <col min="5632" max="5632" width="29.28515625" style="12" customWidth="1"/>
    <col min="5633" max="5633" width="9" style="12" customWidth="1"/>
    <col min="5634" max="5881" width="24.140625" style="12" customWidth="1"/>
    <col min="5882" max="5883" width="21.42578125" style="12"/>
    <col min="5884" max="5884" width="61.5703125" style="12" customWidth="1"/>
    <col min="5885" max="5885" width="17.140625" style="12" customWidth="1"/>
    <col min="5886" max="5886" width="24.28515625" style="12" customWidth="1"/>
    <col min="5887" max="5887" width="23.5703125" style="12" customWidth="1"/>
    <col min="5888" max="5888" width="29.28515625" style="12" customWidth="1"/>
    <col min="5889" max="5889" width="9" style="12" customWidth="1"/>
    <col min="5890" max="6137" width="24.140625" style="12" customWidth="1"/>
    <col min="6138" max="6139" width="21.42578125" style="12"/>
    <col min="6140" max="6140" width="61.5703125" style="12" customWidth="1"/>
    <col min="6141" max="6141" width="17.140625" style="12" customWidth="1"/>
    <col min="6142" max="6142" width="24.28515625" style="12" customWidth="1"/>
    <col min="6143" max="6143" width="23.5703125" style="12" customWidth="1"/>
    <col min="6144" max="6144" width="29.28515625" style="12" customWidth="1"/>
    <col min="6145" max="6145" width="9" style="12" customWidth="1"/>
    <col min="6146" max="6393" width="24.140625" style="12" customWidth="1"/>
    <col min="6394" max="6395" width="21.42578125" style="12"/>
    <col min="6396" max="6396" width="61.5703125" style="12" customWidth="1"/>
    <col min="6397" max="6397" width="17.140625" style="12" customWidth="1"/>
    <col min="6398" max="6398" width="24.28515625" style="12" customWidth="1"/>
    <col min="6399" max="6399" width="23.5703125" style="12" customWidth="1"/>
    <col min="6400" max="6400" width="29.28515625" style="12" customWidth="1"/>
    <col min="6401" max="6401" width="9" style="12" customWidth="1"/>
    <col min="6402" max="6649" width="24.140625" style="12" customWidth="1"/>
    <col min="6650" max="6651" width="21.42578125" style="12"/>
    <col min="6652" max="6652" width="61.5703125" style="12" customWidth="1"/>
    <col min="6653" max="6653" width="17.140625" style="12" customWidth="1"/>
    <col min="6654" max="6654" width="24.28515625" style="12" customWidth="1"/>
    <col min="6655" max="6655" width="23.5703125" style="12" customWidth="1"/>
    <col min="6656" max="6656" width="29.28515625" style="12" customWidth="1"/>
    <col min="6657" max="6657" width="9" style="12" customWidth="1"/>
    <col min="6658" max="6905" width="24.140625" style="12" customWidth="1"/>
    <col min="6906" max="6907" width="21.42578125" style="12"/>
    <col min="6908" max="6908" width="61.5703125" style="12" customWidth="1"/>
    <col min="6909" max="6909" width="17.140625" style="12" customWidth="1"/>
    <col min="6910" max="6910" width="24.28515625" style="12" customWidth="1"/>
    <col min="6911" max="6911" width="23.5703125" style="12" customWidth="1"/>
    <col min="6912" max="6912" width="29.28515625" style="12" customWidth="1"/>
    <col min="6913" max="6913" width="9" style="12" customWidth="1"/>
    <col min="6914" max="7161" width="24.140625" style="12" customWidth="1"/>
    <col min="7162" max="7163" width="21.42578125" style="12"/>
    <col min="7164" max="7164" width="61.5703125" style="12" customWidth="1"/>
    <col min="7165" max="7165" width="17.140625" style="12" customWidth="1"/>
    <col min="7166" max="7166" width="24.28515625" style="12" customWidth="1"/>
    <col min="7167" max="7167" width="23.5703125" style="12" customWidth="1"/>
    <col min="7168" max="7168" width="29.28515625" style="12" customWidth="1"/>
    <col min="7169" max="7169" width="9" style="12" customWidth="1"/>
    <col min="7170" max="7417" width="24.140625" style="12" customWidth="1"/>
    <col min="7418" max="7419" width="21.42578125" style="12"/>
    <col min="7420" max="7420" width="61.5703125" style="12" customWidth="1"/>
    <col min="7421" max="7421" width="17.140625" style="12" customWidth="1"/>
    <col min="7422" max="7422" width="24.28515625" style="12" customWidth="1"/>
    <col min="7423" max="7423" width="23.5703125" style="12" customWidth="1"/>
    <col min="7424" max="7424" width="29.28515625" style="12" customWidth="1"/>
    <col min="7425" max="7425" width="9" style="12" customWidth="1"/>
    <col min="7426" max="7673" width="24.140625" style="12" customWidth="1"/>
    <col min="7674" max="7675" width="21.42578125" style="12"/>
    <col min="7676" max="7676" width="61.5703125" style="12" customWidth="1"/>
    <col min="7677" max="7677" width="17.140625" style="12" customWidth="1"/>
    <col min="7678" max="7678" width="24.28515625" style="12" customWidth="1"/>
    <col min="7679" max="7679" width="23.5703125" style="12" customWidth="1"/>
    <col min="7680" max="7680" width="29.28515625" style="12" customWidth="1"/>
    <col min="7681" max="7681" width="9" style="12" customWidth="1"/>
    <col min="7682" max="7929" width="24.140625" style="12" customWidth="1"/>
    <col min="7930" max="7931" width="21.42578125" style="12"/>
    <col min="7932" max="7932" width="61.5703125" style="12" customWidth="1"/>
    <col min="7933" max="7933" width="17.140625" style="12" customWidth="1"/>
    <col min="7934" max="7934" width="24.28515625" style="12" customWidth="1"/>
    <col min="7935" max="7935" width="23.5703125" style="12" customWidth="1"/>
    <col min="7936" max="7936" width="29.28515625" style="12" customWidth="1"/>
    <col min="7937" max="7937" width="9" style="12" customWidth="1"/>
    <col min="7938" max="8185" width="24.140625" style="12" customWidth="1"/>
    <col min="8186" max="8187" width="21.42578125" style="12"/>
    <col min="8188" max="8188" width="61.5703125" style="12" customWidth="1"/>
    <col min="8189" max="8189" width="17.140625" style="12" customWidth="1"/>
    <col min="8190" max="8190" width="24.28515625" style="12" customWidth="1"/>
    <col min="8191" max="8191" width="23.5703125" style="12" customWidth="1"/>
    <col min="8192" max="8192" width="29.28515625" style="12" customWidth="1"/>
    <col min="8193" max="8193" width="9" style="12" customWidth="1"/>
    <col min="8194" max="8441" width="24.140625" style="12" customWidth="1"/>
    <col min="8442" max="8443" width="21.42578125" style="12"/>
    <col min="8444" max="8444" width="61.5703125" style="12" customWidth="1"/>
    <col min="8445" max="8445" width="17.140625" style="12" customWidth="1"/>
    <col min="8446" max="8446" width="24.28515625" style="12" customWidth="1"/>
    <col min="8447" max="8447" width="23.5703125" style="12" customWidth="1"/>
    <col min="8448" max="8448" width="29.28515625" style="12" customWidth="1"/>
    <col min="8449" max="8449" width="9" style="12" customWidth="1"/>
    <col min="8450" max="8697" width="24.140625" style="12" customWidth="1"/>
    <col min="8698" max="8699" width="21.42578125" style="12"/>
    <col min="8700" max="8700" width="61.5703125" style="12" customWidth="1"/>
    <col min="8701" max="8701" width="17.140625" style="12" customWidth="1"/>
    <col min="8702" max="8702" width="24.28515625" style="12" customWidth="1"/>
    <col min="8703" max="8703" width="23.5703125" style="12" customWidth="1"/>
    <col min="8704" max="8704" width="29.28515625" style="12" customWidth="1"/>
    <col min="8705" max="8705" width="9" style="12" customWidth="1"/>
    <col min="8706" max="8953" width="24.140625" style="12" customWidth="1"/>
    <col min="8954" max="8955" width="21.42578125" style="12"/>
    <col min="8956" max="8956" width="61.5703125" style="12" customWidth="1"/>
    <col min="8957" max="8957" width="17.140625" style="12" customWidth="1"/>
    <col min="8958" max="8958" width="24.28515625" style="12" customWidth="1"/>
    <col min="8959" max="8959" width="23.5703125" style="12" customWidth="1"/>
    <col min="8960" max="8960" width="29.28515625" style="12" customWidth="1"/>
    <col min="8961" max="8961" width="9" style="12" customWidth="1"/>
    <col min="8962" max="9209" width="24.140625" style="12" customWidth="1"/>
    <col min="9210" max="9211" width="21.42578125" style="12"/>
    <col min="9212" max="9212" width="61.5703125" style="12" customWidth="1"/>
    <col min="9213" max="9213" width="17.140625" style="12" customWidth="1"/>
    <col min="9214" max="9214" width="24.28515625" style="12" customWidth="1"/>
    <col min="9215" max="9215" width="23.5703125" style="12" customWidth="1"/>
    <col min="9216" max="9216" width="29.28515625" style="12" customWidth="1"/>
    <col min="9217" max="9217" width="9" style="12" customWidth="1"/>
    <col min="9218" max="9465" width="24.140625" style="12" customWidth="1"/>
    <col min="9466" max="9467" width="21.42578125" style="12"/>
    <col min="9468" max="9468" width="61.5703125" style="12" customWidth="1"/>
    <col min="9469" max="9469" width="17.140625" style="12" customWidth="1"/>
    <col min="9470" max="9470" width="24.28515625" style="12" customWidth="1"/>
    <col min="9471" max="9471" width="23.5703125" style="12" customWidth="1"/>
    <col min="9472" max="9472" width="29.28515625" style="12" customWidth="1"/>
    <col min="9473" max="9473" width="9" style="12" customWidth="1"/>
    <col min="9474" max="9721" width="24.140625" style="12" customWidth="1"/>
    <col min="9722" max="9723" width="21.42578125" style="12"/>
    <col min="9724" max="9724" width="61.5703125" style="12" customWidth="1"/>
    <col min="9725" max="9725" width="17.140625" style="12" customWidth="1"/>
    <col min="9726" max="9726" width="24.28515625" style="12" customWidth="1"/>
    <col min="9727" max="9727" width="23.5703125" style="12" customWidth="1"/>
    <col min="9728" max="9728" width="29.28515625" style="12" customWidth="1"/>
    <col min="9729" max="9729" width="9" style="12" customWidth="1"/>
    <col min="9730" max="9977" width="24.140625" style="12" customWidth="1"/>
    <col min="9978" max="9979" width="21.42578125" style="12"/>
    <col min="9980" max="9980" width="61.5703125" style="12" customWidth="1"/>
    <col min="9981" max="9981" width="17.140625" style="12" customWidth="1"/>
    <col min="9982" max="9982" width="24.28515625" style="12" customWidth="1"/>
    <col min="9983" max="9983" width="23.5703125" style="12" customWidth="1"/>
    <col min="9984" max="9984" width="29.28515625" style="12" customWidth="1"/>
    <col min="9985" max="9985" width="9" style="12" customWidth="1"/>
    <col min="9986" max="10233" width="24.140625" style="12" customWidth="1"/>
    <col min="10234" max="10235" width="21.42578125" style="12"/>
    <col min="10236" max="10236" width="61.5703125" style="12" customWidth="1"/>
    <col min="10237" max="10237" width="17.140625" style="12" customWidth="1"/>
    <col min="10238" max="10238" width="24.28515625" style="12" customWidth="1"/>
    <col min="10239" max="10239" width="23.5703125" style="12" customWidth="1"/>
    <col min="10240" max="10240" width="29.28515625" style="12" customWidth="1"/>
    <col min="10241" max="10241" width="9" style="12" customWidth="1"/>
    <col min="10242" max="10489" width="24.140625" style="12" customWidth="1"/>
    <col min="10490" max="10491" width="21.42578125" style="12"/>
    <col min="10492" max="10492" width="61.5703125" style="12" customWidth="1"/>
    <col min="10493" max="10493" width="17.140625" style="12" customWidth="1"/>
    <col min="10494" max="10494" width="24.28515625" style="12" customWidth="1"/>
    <col min="10495" max="10495" width="23.5703125" style="12" customWidth="1"/>
    <col min="10496" max="10496" width="29.28515625" style="12" customWidth="1"/>
    <col min="10497" max="10497" width="9" style="12" customWidth="1"/>
    <col min="10498" max="10745" width="24.140625" style="12" customWidth="1"/>
    <col min="10746" max="10747" width="21.42578125" style="12"/>
    <col min="10748" max="10748" width="61.5703125" style="12" customWidth="1"/>
    <col min="10749" max="10749" width="17.140625" style="12" customWidth="1"/>
    <col min="10750" max="10750" width="24.28515625" style="12" customWidth="1"/>
    <col min="10751" max="10751" width="23.5703125" style="12" customWidth="1"/>
    <col min="10752" max="10752" width="29.28515625" style="12" customWidth="1"/>
    <col min="10753" max="10753" width="9" style="12" customWidth="1"/>
    <col min="10754" max="11001" width="24.140625" style="12" customWidth="1"/>
    <col min="11002" max="11003" width="21.42578125" style="12"/>
    <col min="11004" max="11004" width="61.5703125" style="12" customWidth="1"/>
    <col min="11005" max="11005" width="17.140625" style="12" customWidth="1"/>
    <col min="11006" max="11006" width="24.28515625" style="12" customWidth="1"/>
    <col min="11007" max="11007" width="23.5703125" style="12" customWidth="1"/>
    <col min="11008" max="11008" width="29.28515625" style="12" customWidth="1"/>
    <col min="11009" max="11009" width="9" style="12" customWidth="1"/>
    <col min="11010" max="11257" width="24.140625" style="12" customWidth="1"/>
    <col min="11258" max="11259" width="21.42578125" style="12"/>
    <col min="11260" max="11260" width="61.5703125" style="12" customWidth="1"/>
    <col min="11261" max="11261" width="17.140625" style="12" customWidth="1"/>
    <col min="11262" max="11262" width="24.28515625" style="12" customWidth="1"/>
    <col min="11263" max="11263" width="23.5703125" style="12" customWidth="1"/>
    <col min="11264" max="11264" width="29.28515625" style="12" customWidth="1"/>
    <col min="11265" max="11265" width="9" style="12" customWidth="1"/>
    <col min="11266" max="11513" width="24.140625" style="12" customWidth="1"/>
    <col min="11514" max="11515" width="21.42578125" style="12"/>
    <col min="11516" max="11516" width="61.5703125" style="12" customWidth="1"/>
    <col min="11517" max="11517" width="17.140625" style="12" customWidth="1"/>
    <col min="11518" max="11518" width="24.28515625" style="12" customWidth="1"/>
    <col min="11519" max="11519" width="23.5703125" style="12" customWidth="1"/>
    <col min="11520" max="11520" width="29.28515625" style="12" customWidth="1"/>
    <col min="11521" max="11521" width="9" style="12" customWidth="1"/>
    <col min="11522" max="11769" width="24.140625" style="12" customWidth="1"/>
    <col min="11770" max="11771" width="21.42578125" style="12"/>
    <col min="11772" max="11772" width="61.5703125" style="12" customWidth="1"/>
    <col min="11773" max="11773" width="17.140625" style="12" customWidth="1"/>
    <col min="11774" max="11774" width="24.28515625" style="12" customWidth="1"/>
    <col min="11775" max="11775" width="23.5703125" style="12" customWidth="1"/>
    <col min="11776" max="11776" width="29.28515625" style="12" customWidth="1"/>
    <col min="11777" max="11777" width="9" style="12" customWidth="1"/>
    <col min="11778" max="12025" width="24.140625" style="12" customWidth="1"/>
    <col min="12026" max="12027" width="21.42578125" style="12"/>
    <col min="12028" max="12028" width="61.5703125" style="12" customWidth="1"/>
    <col min="12029" max="12029" width="17.140625" style="12" customWidth="1"/>
    <col min="12030" max="12030" width="24.28515625" style="12" customWidth="1"/>
    <col min="12031" max="12031" width="23.5703125" style="12" customWidth="1"/>
    <col min="12032" max="12032" width="29.28515625" style="12" customWidth="1"/>
    <col min="12033" max="12033" width="9" style="12" customWidth="1"/>
    <col min="12034" max="12281" width="24.140625" style="12" customWidth="1"/>
    <col min="12282" max="12283" width="21.42578125" style="12"/>
    <col min="12284" max="12284" width="61.5703125" style="12" customWidth="1"/>
    <col min="12285" max="12285" width="17.140625" style="12" customWidth="1"/>
    <col min="12286" max="12286" width="24.28515625" style="12" customWidth="1"/>
    <col min="12287" max="12287" width="23.5703125" style="12" customWidth="1"/>
    <col min="12288" max="12288" width="29.28515625" style="12" customWidth="1"/>
    <col min="12289" max="12289" width="9" style="12" customWidth="1"/>
    <col min="12290" max="12537" width="24.140625" style="12" customWidth="1"/>
    <col min="12538" max="12539" width="21.42578125" style="12"/>
    <col min="12540" max="12540" width="61.5703125" style="12" customWidth="1"/>
    <col min="12541" max="12541" width="17.140625" style="12" customWidth="1"/>
    <col min="12542" max="12542" width="24.28515625" style="12" customWidth="1"/>
    <col min="12543" max="12543" width="23.5703125" style="12" customWidth="1"/>
    <col min="12544" max="12544" width="29.28515625" style="12" customWidth="1"/>
    <col min="12545" max="12545" width="9" style="12" customWidth="1"/>
    <col min="12546" max="12793" width="24.140625" style="12" customWidth="1"/>
    <col min="12794" max="12795" width="21.42578125" style="12"/>
    <col min="12796" max="12796" width="61.5703125" style="12" customWidth="1"/>
    <col min="12797" max="12797" width="17.140625" style="12" customWidth="1"/>
    <col min="12798" max="12798" width="24.28515625" style="12" customWidth="1"/>
    <col min="12799" max="12799" width="23.5703125" style="12" customWidth="1"/>
    <col min="12800" max="12800" width="29.28515625" style="12" customWidth="1"/>
    <col min="12801" max="12801" width="9" style="12" customWidth="1"/>
    <col min="12802" max="13049" width="24.140625" style="12" customWidth="1"/>
    <col min="13050" max="13051" width="21.42578125" style="12"/>
    <col min="13052" max="13052" width="61.5703125" style="12" customWidth="1"/>
    <col min="13053" max="13053" width="17.140625" style="12" customWidth="1"/>
    <col min="13054" max="13054" width="24.28515625" style="12" customWidth="1"/>
    <col min="13055" max="13055" width="23.5703125" style="12" customWidth="1"/>
    <col min="13056" max="13056" width="29.28515625" style="12" customWidth="1"/>
    <col min="13057" max="13057" width="9" style="12" customWidth="1"/>
    <col min="13058" max="13305" width="24.140625" style="12" customWidth="1"/>
    <col min="13306" max="13307" width="21.42578125" style="12"/>
    <col min="13308" max="13308" width="61.5703125" style="12" customWidth="1"/>
    <col min="13309" max="13309" width="17.140625" style="12" customWidth="1"/>
    <col min="13310" max="13310" width="24.28515625" style="12" customWidth="1"/>
    <col min="13311" max="13311" width="23.5703125" style="12" customWidth="1"/>
    <col min="13312" max="13312" width="29.28515625" style="12" customWidth="1"/>
    <col min="13313" max="13313" width="9" style="12" customWidth="1"/>
    <col min="13314" max="13561" width="24.140625" style="12" customWidth="1"/>
    <col min="13562" max="13563" width="21.42578125" style="12"/>
    <col min="13564" max="13564" width="61.5703125" style="12" customWidth="1"/>
    <col min="13565" max="13565" width="17.140625" style="12" customWidth="1"/>
    <col min="13566" max="13566" width="24.28515625" style="12" customWidth="1"/>
    <col min="13567" max="13567" width="23.5703125" style="12" customWidth="1"/>
    <col min="13568" max="13568" width="29.28515625" style="12" customWidth="1"/>
    <col min="13569" max="13569" width="9" style="12" customWidth="1"/>
    <col min="13570" max="13817" width="24.140625" style="12" customWidth="1"/>
    <col min="13818" max="13819" width="21.42578125" style="12"/>
    <col min="13820" max="13820" width="61.5703125" style="12" customWidth="1"/>
    <col min="13821" max="13821" width="17.140625" style="12" customWidth="1"/>
    <col min="13822" max="13822" width="24.28515625" style="12" customWidth="1"/>
    <col min="13823" max="13823" width="23.5703125" style="12" customWidth="1"/>
    <col min="13824" max="13824" width="29.28515625" style="12" customWidth="1"/>
    <col min="13825" max="13825" width="9" style="12" customWidth="1"/>
    <col min="13826" max="14073" width="24.140625" style="12" customWidth="1"/>
    <col min="14074" max="14075" width="21.42578125" style="12"/>
    <col min="14076" max="14076" width="61.5703125" style="12" customWidth="1"/>
    <col min="14077" max="14077" width="17.140625" style="12" customWidth="1"/>
    <col min="14078" max="14078" width="24.28515625" style="12" customWidth="1"/>
    <col min="14079" max="14079" width="23.5703125" style="12" customWidth="1"/>
    <col min="14080" max="14080" width="29.28515625" style="12" customWidth="1"/>
    <col min="14081" max="14081" width="9" style="12" customWidth="1"/>
    <col min="14082" max="14329" width="24.140625" style="12" customWidth="1"/>
    <col min="14330" max="14331" width="21.42578125" style="12"/>
    <col min="14332" max="14332" width="61.5703125" style="12" customWidth="1"/>
    <col min="14333" max="14333" width="17.140625" style="12" customWidth="1"/>
    <col min="14334" max="14334" width="24.28515625" style="12" customWidth="1"/>
    <col min="14335" max="14335" width="23.5703125" style="12" customWidth="1"/>
    <col min="14336" max="14336" width="29.28515625" style="12" customWidth="1"/>
    <col min="14337" max="14337" width="9" style="12" customWidth="1"/>
    <col min="14338" max="14585" width="24.140625" style="12" customWidth="1"/>
    <col min="14586" max="14587" width="21.42578125" style="12"/>
    <col min="14588" max="14588" width="61.5703125" style="12" customWidth="1"/>
    <col min="14589" max="14589" width="17.140625" style="12" customWidth="1"/>
    <col min="14590" max="14590" width="24.28515625" style="12" customWidth="1"/>
    <col min="14591" max="14591" width="23.5703125" style="12" customWidth="1"/>
    <col min="14592" max="14592" width="29.28515625" style="12" customWidth="1"/>
    <col min="14593" max="14593" width="9" style="12" customWidth="1"/>
    <col min="14594" max="14841" width="24.140625" style="12" customWidth="1"/>
    <col min="14842" max="14843" width="21.42578125" style="12"/>
    <col min="14844" max="14844" width="61.5703125" style="12" customWidth="1"/>
    <col min="14845" max="14845" width="17.140625" style="12" customWidth="1"/>
    <col min="14846" max="14846" width="24.28515625" style="12" customWidth="1"/>
    <col min="14847" max="14847" width="23.5703125" style="12" customWidth="1"/>
    <col min="14848" max="14848" width="29.28515625" style="12" customWidth="1"/>
    <col min="14849" max="14849" width="9" style="12" customWidth="1"/>
    <col min="14850" max="15097" width="24.140625" style="12" customWidth="1"/>
    <col min="15098" max="15099" width="21.42578125" style="12"/>
    <col min="15100" max="15100" width="61.5703125" style="12" customWidth="1"/>
    <col min="15101" max="15101" width="17.140625" style="12" customWidth="1"/>
    <col min="15102" max="15102" width="24.28515625" style="12" customWidth="1"/>
    <col min="15103" max="15103" width="23.5703125" style="12" customWidth="1"/>
    <col min="15104" max="15104" width="29.28515625" style="12" customWidth="1"/>
    <col min="15105" max="15105" width="9" style="12" customWidth="1"/>
    <col min="15106" max="15353" width="24.140625" style="12" customWidth="1"/>
    <col min="15354" max="15355" width="21.42578125" style="12"/>
    <col min="15356" max="15356" width="61.5703125" style="12" customWidth="1"/>
    <col min="15357" max="15357" width="17.140625" style="12" customWidth="1"/>
    <col min="15358" max="15358" width="24.28515625" style="12" customWidth="1"/>
    <col min="15359" max="15359" width="23.5703125" style="12" customWidth="1"/>
    <col min="15360" max="15360" width="29.28515625" style="12" customWidth="1"/>
    <col min="15361" max="15361" width="9" style="12" customWidth="1"/>
    <col min="15362" max="15609" width="24.140625" style="12" customWidth="1"/>
    <col min="15610" max="15611" width="21.42578125" style="12"/>
    <col min="15612" max="15612" width="61.5703125" style="12" customWidth="1"/>
    <col min="15613" max="15613" width="17.140625" style="12" customWidth="1"/>
    <col min="15614" max="15614" width="24.28515625" style="12" customWidth="1"/>
    <col min="15615" max="15615" width="23.5703125" style="12" customWidth="1"/>
    <col min="15616" max="15616" width="29.28515625" style="12" customWidth="1"/>
    <col min="15617" max="15617" width="9" style="12" customWidth="1"/>
    <col min="15618" max="15865" width="24.140625" style="12" customWidth="1"/>
    <col min="15866" max="15867" width="21.42578125" style="12"/>
    <col min="15868" max="15868" width="61.5703125" style="12" customWidth="1"/>
    <col min="15869" max="15869" width="17.140625" style="12" customWidth="1"/>
    <col min="15870" max="15870" width="24.28515625" style="12" customWidth="1"/>
    <col min="15871" max="15871" width="23.5703125" style="12" customWidth="1"/>
    <col min="15872" max="15872" width="29.28515625" style="12" customWidth="1"/>
    <col min="15873" max="15873" width="9" style="12" customWidth="1"/>
    <col min="15874" max="16121" width="24.140625" style="12" customWidth="1"/>
    <col min="16122" max="16123" width="21.42578125" style="12"/>
    <col min="16124" max="16124" width="61.5703125" style="12" customWidth="1"/>
    <col min="16125" max="16125" width="17.140625" style="12" customWidth="1"/>
    <col min="16126" max="16126" width="24.28515625" style="12" customWidth="1"/>
    <col min="16127" max="16127" width="23.5703125" style="12" customWidth="1"/>
    <col min="16128" max="16128" width="29.28515625" style="12" customWidth="1"/>
    <col min="16129" max="16129" width="9" style="12" customWidth="1"/>
    <col min="16130" max="16377" width="24.140625" style="12" customWidth="1"/>
    <col min="16378" max="16384" width="21.42578125" style="12"/>
  </cols>
  <sheetData>
    <row r="1" spans="1:13" ht="50.25" customHeight="1" x14ac:dyDescent="0.4">
      <c r="G1" s="51"/>
      <c r="I1" s="263" t="s">
        <v>776</v>
      </c>
      <c r="J1" s="263"/>
      <c r="K1" s="264"/>
      <c r="L1" s="228"/>
      <c r="M1" s="177"/>
    </row>
    <row r="2" spans="1:13" ht="50.25" customHeight="1" x14ac:dyDescent="0.25">
      <c r="C2" s="7" t="s">
        <v>0</v>
      </c>
      <c r="G2" s="52"/>
      <c r="I2" s="265" t="s">
        <v>777</v>
      </c>
      <c r="J2" s="265"/>
      <c r="K2" s="265"/>
      <c r="L2" s="229"/>
      <c r="M2" s="178">
        <f>SUM(M8:M256)</f>
        <v>0</v>
      </c>
    </row>
    <row r="3" spans="1:13" ht="50.25" customHeight="1" x14ac:dyDescent="0.5">
      <c r="E3" s="269" t="s">
        <v>93</v>
      </c>
      <c r="F3" s="269"/>
      <c r="G3" s="269"/>
      <c r="H3" s="270"/>
      <c r="I3" s="266" t="s">
        <v>778</v>
      </c>
      <c r="J3" s="266"/>
      <c r="K3" s="266"/>
      <c r="L3" s="230"/>
      <c r="M3" s="179">
        <f>+M1-M2</f>
        <v>0</v>
      </c>
    </row>
    <row r="4" spans="1:13" ht="21" customHeight="1" x14ac:dyDescent="0.25">
      <c r="F4" s="279" t="s">
        <v>1</v>
      </c>
      <c r="G4" s="98"/>
      <c r="H4" s="13"/>
      <c r="I4" s="13"/>
      <c r="J4" s="183"/>
      <c r="K4" s="139"/>
      <c r="L4" s="139"/>
      <c r="M4" s="174"/>
    </row>
    <row r="5" spans="1:13" ht="17.25" customHeight="1" x14ac:dyDescent="0.3">
      <c r="F5" s="279"/>
      <c r="G5" s="98"/>
      <c r="H5" s="13"/>
      <c r="J5" s="267"/>
      <c r="K5" s="268"/>
      <c r="L5" s="231"/>
      <c r="M5" s="175"/>
    </row>
    <row r="6" spans="1:13" s="7" customFormat="1" ht="53.25" customHeight="1" x14ac:dyDescent="0.25">
      <c r="A6" s="238" t="s">
        <v>94</v>
      </c>
      <c r="B6" s="234" t="s">
        <v>2</v>
      </c>
      <c r="C6" s="235" t="s">
        <v>111</v>
      </c>
      <c r="D6" s="236" t="s">
        <v>775</v>
      </c>
      <c r="E6" s="235" t="s">
        <v>437</v>
      </c>
      <c r="F6" s="232" t="s">
        <v>825</v>
      </c>
      <c r="G6" s="280" t="s">
        <v>826</v>
      </c>
      <c r="H6" s="235" t="s">
        <v>114</v>
      </c>
      <c r="I6" s="271" t="s">
        <v>779</v>
      </c>
      <c r="J6" s="273" t="s">
        <v>780</v>
      </c>
      <c r="K6" s="275" t="s">
        <v>781</v>
      </c>
      <c r="L6" s="261" t="s">
        <v>780</v>
      </c>
      <c r="M6" s="277" t="s">
        <v>782</v>
      </c>
    </row>
    <row r="7" spans="1:13" s="7" customFormat="1" ht="21" customHeight="1" x14ac:dyDescent="0.25">
      <c r="A7" s="238" t="s">
        <v>13</v>
      </c>
      <c r="B7" s="234" t="s">
        <v>8</v>
      </c>
      <c r="C7" s="237"/>
      <c r="D7" s="237"/>
      <c r="E7" s="237"/>
      <c r="F7" s="233"/>
      <c r="G7" s="281"/>
      <c r="H7" s="237"/>
      <c r="I7" s="272"/>
      <c r="J7" s="274"/>
      <c r="K7" s="276"/>
      <c r="L7" s="262"/>
      <c r="M7" s="278"/>
    </row>
    <row r="8" spans="1:13" s="7" customFormat="1" ht="15" x14ac:dyDescent="0.25">
      <c r="A8" s="239">
        <v>117341</v>
      </c>
      <c r="B8" s="90" t="s">
        <v>513</v>
      </c>
      <c r="C8" s="1" t="s">
        <v>684</v>
      </c>
      <c r="D8" s="1">
        <v>400</v>
      </c>
      <c r="E8" s="191">
        <v>10169</v>
      </c>
      <c r="F8" s="91">
        <v>91.55</v>
      </c>
      <c r="G8" s="92">
        <v>10.27</v>
      </c>
      <c r="H8" s="1" t="s">
        <v>774</v>
      </c>
      <c r="I8" s="1"/>
      <c r="J8" s="182">
        <f>+F8*I8</f>
        <v>0</v>
      </c>
      <c r="K8" s="176">
        <f>+I8*G8</f>
        <v>0</v>
      </c>
      <c r="L8" s="182">
        <f>SUM(J8:J16)</f>
        <v>0</v>
      </c>
      <c r="M8" s="176">
        <f>SUM(K8:K16)</f>
        <v>0</v>
      </c>
    </row>
    <row r="9" spans="1:13" s="7" customFormat="1" ht="15" x14ac:dyDescent="0.25">
      <c r="A9" s="239">
        <v>6233441</v>
      </c>
      <c r="B9" s="90" t="s">
        <v>514</v>
      </c>
      <c r="C9" s="1" t="s">
        <v>685</v>
      </c>
      <c r="D9" s="1">
        <v>150</v>
      </c>
      <c r="E9" s="191">
        <v>10298</v>
      </c>
      <c r="F9" s="91">
        <v>5.12</v>
      </c>
      <c r="G9" s="92">
        <v>3.26</v>
      </c>
      <c r="H9" s="1" t="s">
        <v>774</v>
      </c>
      <c r="I9" s="1"/>
      <c r="J9" s="182">
        <f t="shared" ref="J9:J16" si="0">+F9*I9</f>
        <v>0</v>
      </c>
      <c r="K9" s="176">
        <f t="shared" ref="K9:K16" si="1">+I9*G9</f>
        <v>0</v>
      </c>
      <c r="L9" s="258"/>
    </row>
    <row r="10" spans="1:13" s="7" customFormat="1" ht="15" x14ac:dyDescent="0.25">
      <c r="A10" s="239">
        <v>315335</v>
      </c>
      <c r="B10" s="90" t="s">
        <v>516</v>
      </c>
      <c r="C10" s="1" t="s">
        <v>686</v>
      </c>
      <c r="D10" s="1">
        <v>492</v>
      </c>
      <c r="E10" s="191">
        <v>10426</v>
      </c>
      <c r="F10" s="91">
        <v>99.4</v>
      </c>
      <c r="G10" s="92">
        <v>11.15</v>
      </c>
      <c r="H10" s="1" t="s">
        <v>772</v>
      </c>
      <c r="I10" s="1"/>
      <c r="J10" s="182">
        <f t="shared" si="0"/>
        <v>0</v>
      </c>
      <c r="K10" s="176">
        <f t="shared" si="1"/>
        <v>0</v>
      </c>
      <c r="L10" s="258"/>
    </row>
    <row r="11" spans="1:13" s="7" customFormat="1" ht="15" x14ac:dyDescent="0.25">
      <c r="A11" s="239">
        <v>4922666</v>
      </c>
      <c r="B11" s="90" t="s">
        <v>517</v>
      </c>
      <c r="C11" s="1" t="s">
        <v>687</v>
      </c>
      <c r="D11" s="1">
        <v>504</v>
      </c>
      <c r="E11" s="191">
        <v>10799</v>
      </c>
      <c r="F11" s="91">
        <v>105</v>
      </c>
      <c r="G11" s="92">
        <v>11.78</v>
      </c>
      <c r="H11" s="1" t="s">
        <v>772</v>
      </c>
      <c r="I11" s="1"/>
      <c r="J11" s="182">
        <f t="shared" si="0"/>
        <v>0</v>
      </c>
      <c r="K11" s="176">
        <f t="shared" si="1"/>
        <v>0</v>
      </c>
      <c r="L11" s="258"/>
    </row>
    <row r="12" spans="1:13" s="7" customFormat="1" ht="18" customHeight="1" x14ac:dyDescent="0.25">
      <c r="A12" s="239">
        <v>1245893</v>
      </c>
      <c r="B12" s="90" t="s">
        <v>511</v>
      </c>
      <c r="C12" s="1" t="s">
        <v>683</v>
      </c>
      <c r="D12" s="1">
        <v>108</v>
      </c>
      <c r="E12" s="191">
        <v>10017</v>
      </c>
      <c r="F12" s="91">
        <v>45.5</v>
      </c>
      <c r="G12" s="92">
        <v>5.1100000000000003</v>
      </c>
      <c r="H12" s="1" t="s">
        <v>773</v>
      </c>
      <c r="I12" s="1"/>
      <c r="J12" s="182">
        <f t="shared" si="0"/>
        <v>0</v>
      </c>
      <c r="K12" s="176">
        <f t="shared" si="1"/>
        <v>0</v>
      </c>
      <c r="L12" s="258"/>
    </row>
    <row r="13" spans="1:13" s="7" customFormat="1" ht="14.25" customHeight="1" x14ac:dyDescent="0.25">
      <c r="A13" s="239">
        <v>2775593</v>
      </c>
      <c r="B13" s="90" t="s">
        <v>526</v>
      </c>
      <c r="C13" s="1" t="s">
        <v>691</v>
      </c>
      <c r="D13" s="1">
        <v>180</v>
      </c>
      <c r="E13" s="191">
        <v>10630</v>
      </c>
      <c r="F13" s="91">
        <v>48.75</v>
      </c>
      <c r="G13" s="92">
        <v>5.47</v>
      </c>
      <c r="H13" s="1" t="s">
        <v>773</v>
      </c>
      <c r="I13" s="1"/>
      <c r="J13" s="182">
        <f t="shared" si="0"/>
        <v>0</v>
      </c>
      <c r="K13" s="176">
        <f t="shared" si="1"/>
        <v>0</v>
      </c>
      <c r="L13" s="258"/>
    </row>
    <row r="14" spans="1:13" s="7" customFormat="1" ht="14.25" customHeight="1" x14ac:dyDescent="0.25">
      <c r="A14" s="239">
        <v>7386212</v>
      </c>
      <c r="B14" s="90" t="s">
        <v>519</v>
      </c>
      <c r="C14" s="1" t="s">
        <v>688</v>
      </c>
      <c r="D14" s="1">
        <v>240</v>
      </c>
      <c r="E14" s="191">
        <v>33787</v>
      </c>
      <c r="F14" s="91">
        <v>63.75</v>
      </c>
      <c r="G14" s="92">
        <v>7.15</v>
      </c>
      <c r="H14" s="1" t="s">
        <v>773</v>
      </c>
      <c r="I14" s="1"/>
      <c r="J14" s="182">
        <f t="shared" si="0"/>
        <v>0</v>
      </c>
      <c r="K14" s="176">
        <f t="shared" si="1"/>
        <v>0</v>
      </c>
      <c r="L14" s="258"/>
    </row>
    <row r="15" spans="1:13" s="7" customFormat="1" ht="15" x14ac:dyDescent="0.25">
      <c r="A15" s="239">
        <v>6715957</v>
      </c>
      <c r="B15" s="90" t="s">
        <v>520</v>
      </c>
      <c r="C15" s="1" t="s">
        <v>689</v>
      </c>
      <c r="D15" s="1">
        <v>138</v>
      </c>
      <c r="E15" s="191">
        <v>54914</v>
      </c>
      <c r="F15" s="91">
        <v>8.7200000000000006</v>
      </c>
      <c r="G15" s="92">
        <v>5.55</v>
      </c>
      <c r="H15" s="1" t="s">
        <v>773</v>
      </c>
      <c r="I15" s="1"/>
      <c r="J15" s="182">
        <f t="shared" si="0"/>
        <v>0</v>
      </c>
      <c r="K15" s="176">
        <f t="shared" si="1"/>
        <v>0</v>
      </c>
      <c r="L15" s="258"/>
    </row>
    <row r="16" spans="1:13" s="7" customFormat="1" ht="15" x14ac:dyDescent="0.25">
      <c r="A16" s="239">
        <v>9893553</v>
      </c>
      <c r="B16" s="90" t="s">
        <v>521</v>
      </c>
      <c r="C16" s="1" t="s">
        <v>194</v>
      </c>
      <c r="D16" s="1">
        <v>180</v>
      </c>
      <c r="E16" s="191">
        <v>71341</v>
      </c>
      <c r="F16" s="91">
        <v>75</v>
      </c>
      <c r="G16" s="92">
        <v>8.42</v>
      </c>
      <c r="H16" s="1" t="s">
        <v>773</v>
      </c>
      <c r="I16" s="1"/>
      <c r="J16" s="182">
        <f t="shared" si="0"/>
        <v>0</v>
      </c>
      <c r="K16" s="176">
        <f t="shared" si="1"/>
        <v>0</v>
      </c>
      <c r="L16" s="258"/>
    </row>
    <row r="17" spans="1:13" ht="21" customHeight="1" x14ac:dyDescent="0.25">
      <c r="A17" s="240" t="s">
        <v>59</v>
      </c>
      <c r="B17" s="42" t="s">
        <v>8</v>
      </c>
      <c r="C17" s="4"/>
      <c r="D17" s="4"/>
      <c r="E17" s="4"/>
      <c r="F17" s="55"/>
      <c r="G17" s="57"/>
      <c r="H17" s="2"/>
      <c r="L17" s="184"/>
    </row>
    <row r="18" spans="1:13" ht="15" x14ac:dyDescent="0.25">
      <c r="A18" s="239">
        <v>1913797</v>
      </c>
      <c r="B18" s="90" t="s">
        <v>530</v>
      </c>
      <c r="C18" s="3" t="s">
        <v>694</v>
      </c>
      <c r="D18" s="3">
        <v>192</v>
      </c>
      <c r="E18" s="191" t="s">
        <v>543</v>
      </c>
      <c r="F18" s="91">
        <v>6.06</v>
      </c>
      <c r="G18" s="92">
        <v>11.65</v>
      </c>
      <c r="H18" s="1" t="s">
        <v>774</v>
      </c>
      <c r="I18" s="1"/>
      <c r="J18" s="181">
        <f>+I18*F18</f>
        <v>0</v>
      </c>
      <c r="K18" s="180">
        <f>+I18*G18</f>
        <v>0</v>
      </c>
      <c r="L18" s="181">
        <f>SUM(J18:J28)</f>
        <v>0</v>
      </c>
      <c r="M18" s="180">
        <f>SUM(K18:K28)</f>
        <v>0</v>
      </c>
    </row>
    <row r="19" spans="1:13" ht="15" x14ac:dyDescent="0.25">
      <c r="A19" s="239">
        <v>7077053</v>
      </c>
      <c r="B19" s="90" t="s">
        <v>531</v>
      </c>
      <c r="C19" s="3" t="s">
        <v>695</v>
      </c>
      <c r="D19" s="3">
        <v>96</v>
      </c>
      <c r="E19" s="191" t="s">
        <v>544</v>
      </c>
      <c r="F19" s="91">
        <v>2.65</v>
      </c>
      <c r="G19" s="92">
        <v>5.0999999999999996</v>
      </c>
      <c r="H19" s="1" t="s">
        <v>774</v>
      </c>
      <c r="I19" s="1"/>
      <c r="J19" s="181">
        <f t="shared" ref="J19:J28" si="2">+I19*F19</f>
        <v>0</v>
      </c>
      <c r="K19" s="180">
        <f t="shared" ref="K19:K28" si="3">+I19*G19</f>
        <v>0</v>
      </c>
      <c r="L19" s="184"/>
    </row>
    <row r="20" spans="1:13" ht="15" x14ac:dyDescent="0.25">
      <c r="A20" s="239">
        <v>6451165</v>
      </c>
      <c r="B20" s="90" t="s">
        <v>533</v>
      </c>
      <c r="C20" s="3" t="s">
        <v>697</v>
      </c>
      <c r="D20" s="3">
        <v>96</v>
      </c>
      <c r="E20" s="191" t="s">
        <v>546</v>
      </c>
      <c r="F20" s="91">
        <v>3.93</v>
      </c>
      <c r="G20" s="92">
        <v>7.56</v>
      </c>
      <c r="H20" s="1" t="s">
        <v>774</v>
      </c>
      <c r="I20" s="1"/>
      <c r="J20" s="181">
        <f t="shared" si="2"/>
        <v>0</v>
      </c>
      <c r="K20" s="180">
        <f t="shared" si="3"/>
        <v>0</v>
      </c>
      <c r="L20" s="184"/>
    </row>
    <row r="21" spans="1:13" ht="15" x14ac:dyDescent="0.25">
      <c r="A21" s="239">
        <v>5664253</v>
      </c>
      <c r="B21" s="90" t="s">
        <v>534</v>
      </c>
      <c r="C21" s="3" t="s">
        <v>694</v>
      </c>
      <c r="D21" s="3">
        <v>192</v>
      </c>
      <c r="E21" s="191" t="s">
        <v>547</v>
      </c>
      <c r="F21" s="91">
        <v>6.06</v>
      </c>
      <c r="G21" s="92">
        <v>11.65</v>
      </c>
      <c r="H21" s="1" t="s">
        <v>774</v>
      </c>
      <c r="I21" s="1"/>
      <c r="J21" s="181">
        <f t="shared" si="2"/>
        <v>0</v>
      </c>
      <c r="K21" s="180">
        <f t="shared" si="3"/>
        <v>0</v>
      </c>
      <c r="L21" s="184"/>
    </row>
    <row r="22" spans="1:13" ht="15" x14ac:dyDescent="0.25">
      <c r="A22" s="239">
        <v>7070186</v>
      </c>
      <c r="B22" s="90" t="s">
        <v>535</v>
      </c>
      <c r="C22" s="3" t="s">
        <v>698</v>
      </c>
      <c r="D22" s="3">
        <v>96</v>
      </c>
      <c r="E22" s="191" t="s">
        <v>548</v>
      </c>
      <c r="F22" s="91">
        <v>4.0199999999999996</v>
      </c>
      <c r="G22" s="92">
        <v>7.73</v>
      </c>
      <c r="H22" s="1" t="s">
        <v>774</v>
      </c>
      <c r="I22" s="1"/>
      <c r="J22" s="181">
        <f t="shared" si="2"/>
        <v>0</v>
      </c>
      <c r="K22" s="180">
        <f t="shared" si="3"/>
        <v>0</v>
      </c>
      <c r="L22" s="184"/>
    </row>
    <row r="23" spans="1:13" ht="15" x14ac:dyDescent="0.25">
      <c r="A23" s="239">
        <v>4060261</v>
      </c>
      <c r="B23" s="90" t="s">
        <v>527</v>
      </c>
      <c r="C23" s="3" t="s">
        <v>692</v>
      </c>
      <c r="D23" s="3">
        <v>60</v>
      </c>
      <c r="E23" s="191" t="s">
        <v>540</v>
      </c>
      <c r="F23" s="91">
        <v>6.07</v>
      </c>
      <c r="G23" s="92">
        <v>11.67</v>
      </c>
      <c r="H23" s="1" t="s">
        <v>772</v>
      </c>
      <c r="I23" s="1"/>
      <c r="J23" s="181">
        <f t="shared" si="2"/>
        <v>0</v>
      </c>
      <c r="K23" s="180">
        <f t="shared" si="3"/>
        <v>0</v>
      </c>
      <c r="L23" s="184"/>
    </row>
    <row r="24" spans="1:13" ht="15" x14ac:dyDescent="0.25">
      <c r="A24" s="239">
        <v>4060287</v>
      </c>
      <c r="B24" s="90" t="s">
        <v>528</v>
      </c>
      <c r="C24" s="3" t="s">
        <v>692</v>
      </c>
      <c r="D24" s="3">
        <v>60</v>
      </c>
      <c r="E24" s="191" t="s">
        <v>541</v>
      </c>
      <c r="F24" s="91">
        <v>4.43</v>
      </c>
      <c r="G24" s="92">
        <v>8.52</v>
      </c>
      <c r="H24" s="1" t="s">
        <v>772</v>
      </c>
      <c r="I24" s="1"/>
      <c r="J24" s="181">
        <f t="shared" si="2"/>
        <v>0</v>
      </c>
      <c r="K24" s="180">
        <f t="shared" si="3"/>
        <v>0</v>
      </c>
      <c r="L24" s="184"/>
    </row>
    <row r="25" spans="1:13" ht="15" x14ac:dyDescent="0.25">
      <c r="A25" s="239">
        <v>4888797</v>
      </c>
      <c r="B25" s="90" t="s">
        <v>529</v>
      </c>
      <c r="C25" s="3" t="s">
        <v>693</v>
      </c>
      <c r="D25" s="3">
        <v>72</v>
      </c>
      <c r="E25" s="191" t="s">
        <v>542</v>
      </c>
      <c r="F25" s="91">
        <v>7.38</v>
      </c>
      <c r="G25" s="92">
        <v>14.19</v>
      </c>
      <c r="H25" s="1" t="s">
        <v>772</v>
      </c>
      <c r="I25" s="1"/>
      <c r="J25" s="181">
        <f t="shared" si="2"/>
        <v>0</v>
      </c>
      <c r="K25" s="180">
        <f t="shared" si="3"/>
        <v>0</v>
      </c>
      <c r="L25" s="184"/>
    </row>
    <row r="26" spans="1:13" ht="15" x14ac:dyDescent="0.25">
      <c r="A26" s="239">
        <v>7076093</v>
      </c>
      <c r="B26" s="90" t="s">
        <v>532</v>
      </c>
      <c r="C26" s="3" t="s">
        <v>696</v>
      </c>
      <c r="D26" s="3">
        <v>96</v>
      </c>
      <c r="E26" s="191" t="s">
        <v>545</v>
      </c>
      <c r="F26" s="91">
        <v>6.24</v>
      </c>
      <c r="G26" s="92">
        <v>12</v>
      </c>
      <c r="H26" s="1" t="s">
        <v>772</v>
      </c>
      <c r="I26" s="1"/>
      <c r="J26" s="181">
        <f t="shared" si="2"/>
        <v>0</v>
      </c>
      <c r="K26" s="180">
        <f t="shared" si="3"/>
        <v>0</v>
      </c>
      <c r="L26" s="184"/>
    </row>
    <row r="27" spans="1:13" ht="15" x14ac:dyDescent="0.25">
      <c r="A27" s="239">
        <v>7070150</v>
      </c>
      <c r="B27" s="90" t="s">
        <v>536</v>
      </c>
      <c r="C27" s="3" t="s">
        <v>506</v>
      </c>
      <c r="D27" s="3">
        <v>96</v>
      </c>
      <c r="E27" s="191" t="s">
        <v>549</v>
      </c>
      <c r="F27" s="91">
        <v>1.92</v>
      </c>
      <c r="G27" s="92">
        <v>3.69</v>
      </c>
      <c r="H27" s="1" t="s">
        <v>772</v>
      </c>
      <c r="I27" s="1"/>
      <c r="J27" s="181">
        <f t="shared" si="2"/>
        <v>0</v>
      </c>
      <c r="K27" s="180">
        <f t="shared" si="3"/>
        <v>0</v>
      </c>
      <c r="L27" s="184"/>
    </row>
    <row r="28" spans="1:13" ht="21" customHeight="1" x14ac:dyDescent="0.25">
      <c r="A28" s="239">
        <v>700734</v>
      </c>
      <c r="B28" s="90" t="s">
        <v>538</v>
      </c>
      <c r="C28" s="3" t="s">
        <v>699</v>
      </c>
      <c r="D28" s="3">
        <v>96</v>
      </c>
      <c r="E28" s="191" t="s">
        <v>551</v>
      </c>
      <c r="F28" s="91">
        <v>5.13</v>
      </c>
      <c r="G28" s="92">
        <v>9.8699999999999992</v>
      </c>
      <c r="H28" s="1" t="s">
        <v>772</v>
      </c>
      <c r="I28" s="1"/>
      <c r="J28" s="181">
        <f t="shared" si="2"/>
        <v>0</v>
      </c>
      <c r="K28" s="180">
        <f t="shared" si="3"/>
        <v>0</v>
      </c>
      <c r="L28" s="184"/>
    </row>
    <row r="29" spans="1:13" ht="21" customHeight="1" x14ac:dyDescent="0.25">
      <c r="A29" s="240" t="s">
        <v>9</v>
      </c>
      <c r="B29" s="42" t="s">
        <v>8</v>
      </c>
      <c r="C29" s="4"/>
      <c r="D29" s="4"/>
      <c r="E29" s="4"/>
      <c r="F29" s="55"/>
      <c r="G29" s="57"/>
      <c r="H29" s="2"/>
      <c r="L29" s="184"/>
    </row>
    <row r="30" spans="1:13" ht="15" x14ac:dyDescent="0.25">
      <c r="A30" s="239">
        <v>2223453</v>
      </c>
      <c r="B30" s="94" t="s">
        <v>679</v>
      </c>
      <c r="C30" s="3" t="s">
        <v>708</v>
      </c>
      <c r="D30" s="3">
        <v>72</v>
      </c>
      <c r="E30" s="192">
        <v>6960</v>
      </c>
      <c r="F30" s="95">
        <v>4.46</v>
      </c>
      <c r="G30" s="96">
        <v>2.48</v>
      </c>
      <c r="H30" s="1" t="s">
        <v>774</v>
      </c>
      <c r="I30" s="1"/>
      <c r="J30" s="181">
        <f>+I30*F30</f>
        <v>0</v>
      </c>
      <c r="K30" s="180">
        <f>+I30*G30</f>
        <v>0</v>
      </c>
      <c r="L30" s="181">
        <f>SUM(J30:J33)</f>
        <v>0</v>
      </c>
      <c r="M30" s="180">
        <f>SUM(K30:K33)</f>
        <v>0</v>
      </c>
    </row>
    <row r="31" spans="1:13" ht="21" customHeight="1" x14ac:dyDescent="0.25">
      <c r="A31" s="239">
        <v>2223465</v>
      </c>
      <c r="B31" s="94" t="s">
        <v>680</v>
      </c>
      <c r="C31" s="3" t="s">
        <v>708</v>
      </c>
      <c r="D31" s="3">
        <v>72</v>
      </c>
      <c r="E31" s="192">
        <v>6961</v>
      </c>
      <c r="F31" s="95">
        <v>4.46</v>
      </c>
      <c r="G31" s="96">
        <v>2.48</v>
      </c>
      <c r="H31" s="1" t="s">
        <v>774</v>
      </c>
      <c r="I31" s="1"/>
      <c r="J31" s="181">
        <f t="shared" ref="J31:J33" si="4">+I31*F31</f>
        <v>0</v>
      </c>
      <c r="K31" s="180">
        <f t="shared" ref="K31:K33" si="5">+I31*G31</f>
        <v>0</v>
      </c>
      <c r="L31" s="184"/>
    </row>
    <row r="32" spans="1:13" ht="21" customHeight="1" x14ac:dyDescent="0.25">
      <c r="A32" s="239">
        <v>3441407</v>
      </c>
      <c r="B32" s="94" t="s">
        <v>681</v>
      </c>
      <c r="C32" s="3" t="s">
        <v>709</v>
      </c>
      <c r="D32" s="3">
        <v>72</v>
      </c>
      <c r="E32" s="192">
        <v>21027</v>
      </c>
      <c r="F32" s="95">
        <v>8.91</v>
      </c>
      <c r="G32" s="96">
        <v>4.95</v>
      </c>
      <c r="H32" s="1" t="s">
        <v>774</v>
      </c>
      <c r="I32" s="1"/>
      <c r="J32" s="181">
        <f t="shared" si="4"/>
        <v>0</v>
      </c>
      <c r="K32" s="180">
        <f t="shared" si="5"/>
        <v>0</v>
      </c>
      <c r="L32" s="184"/>
    </row>
    <row r="33" spans="1:13" ht="21" customHeight="1" x14ac:dyDescent="0.25">
      <c r="A33" s="239">
        <v>3441395</v>
      </c>
      <c r="B33" s="94" t="s">
        <v>682</v>
      </c>
      <c r="C33" s="3" t="s">
        <v>709</v>
      </c>
      <c r="D33" s="3">
        <v>72</v>
      </c>
      <c r="E33" s="192">
        <v>21028</v>
      </c>
      <c r="F33" s="95">
        <v>8.91</v>
      </c>
      <c r="G33" s="96">
        <v>4.95</v>
      </c>
      <c r="H33" s="1" t="s">
        <v>774</v>
      </c>
      <c r="I33" s="1"/>
      <c r="J33" s="181">
        <f t="shared" si="4"/>
        <v>0</v>
      </c>
      <c r="K33" s="180">
        <f t="shared" si="5"/>
        <v>0</v>
      </c>
      <c r="L33" s="184"/>
    </row>
    <row r="34" spans="1:13" ht="21" customHeight="1" x14ac:dyDescent="0.25">
      <c r="A34" s="240" t="s">
        <v>11</v>
      </c>
      <c r="B34" s="42" t="s">
        <v>8</v>
      </c>
      <c r="C34" s="4"/>
      <c r="D34" s="4"/>
      <c r="E34" s="4"/>
      <c r="F34" s="55"/>
      <c r="G34" s="57"/>
      <c r="H34" s="2"/>
      <c r="L34" s="184"/>
    </row>
    <row r="35" spans="1:13" ht="21" customHeight="1" x14ac:dyDescent="0.25">
      <c r="A35" s="239">
        <v>5686266</v>
      </c>
      <c r="B35" s="29" t="s">
        <v>636</v>
      </c>
      <c r="C35" s="3" t="s">
        <v>710</v>
      </c>
      <c r="D35" s="3">
        <v>1151</v>
      </c>
      <c r="E35" s="23" t="s">
        <v>607</v>
      </c>
      <c r="F35" s="29">
        <v>9.81</v>
      </c>
      <c r="G35" s="97">
        <v>6.71</v>
      </c>
      <c r="H35" s="1" t="s">
        <v>774</v>
      </c>
      <c r="I35" s="1"/>
      <c r="J35" s="181">
        <f>+I35*F35</f>
        <v>0</v>
      </c>
      <c r="K35" s="180">
        <f>+I35*G35</f>
        <v>0</v>
      </c>
      <c r="L35" s="181">
        <f>SUM(J35:J59)</f>
        <v>0</v>
      </c>
      <c r="M35" s="180">
        <f>SUM(K35:K59)</f>
        <v>0</v>
      </c>
    </row>
    <row r="36" spans="1:13" ht="21" customHeight="1" x14ac:dyDescent="0.25">
      <c r="A36" s="239">
        <v>8747859</v>
      </c>
      <c r="B36" s="29" t="s">
        <v>637</v>
      </c>
      <c r="C36" s="3" t="s">
        <v>711</v>
      </c>
      <c r="D36" s="3">
        <v>1000</v>
      </c>
      <c r="E36" s="23" t="s">
        <v>608</v>
      </c>
      <c r="F36" s="29">
        <v>4.21</v>
      </c>
      <c r="G36" s="97">
        <v>2.88</v>
      </c>
      <c r="H36" s="1" t="s">
        <v>774</v>
      </c>
      <c r="I36" s="1"/>
      <c r="J36" s="181">
        <f t="shared" ref="J36:J59" si="6">+I36*F36</f>
        <v>0</v>
      </c>
      <c r="K36" s="180">
        <f t="shared" ref="K36:K59" si="7">+I36*G36</f>
        <v>0</v>
      </c>
      <c r="L36" s="184"/>
    </row>
    <row r="37" spans="1:13" ht="21" customHeight="1" x14ac:dyDescent="0.25">
      <c r="A37" s="239">
        <v>9903790</v>
      </c>
      <c r="B37" s="29" t="s">
        <v>635</v>
      </c>
      <c r="C37" s="3" t="s">
        <v>712</v>
      </c>
      <c r="D37" s="3">
        <v>1141</v>
      </c>
      <c r="E37" s="23" t="s">
        <v>609</v>
      </c>
      <c r="F37" s="29">
        <v>9.7200000000000006</v>
      </c>
      <c r="G37" s="97">
        <v>6.65</v>
      </c>
      <c r="H37" s="1" t="s">
        <v>774</v>
      </c>
      <c r="I37" s="1"/>
      <c r="J37" s="181">
        <f t="shared" si="6"/>
        <v>0</v>
      </c>
      <c r="K37" s="180">
        <f t="shared" si="7"/>
        <v>0</v>
      </c>
      <c r="L37" s="184"/>
    </row>
    <row r="38" spans="1:13" ht="21" customHeight="1" x14ac:dyDescent="0.25">
      <c r="A38" s="239">
        <v>6396949</v>
      </c>
      <c r="B38" s="29" t="s">
        <v>638</v>
      </c>
      <c r="C38" s="3" t="s">
        <v>713</v>
      </c>
      <c r="D38" s="3">
        <v>760</v>
      </c>
      <c r="E38" s="23" t="s">
        <v>610</v>
      </c>
      <c r="F38" s="29">
        <v>6.48</v>
      </c>
      <c r="G38" s="97">
        <v>4.43</v>
      </c>
      <c r="H38" s="1" t="s">
        <v>774</v>
      </c>
      <c r="I38" s="1"/>
      <c r="J38" s="181">
        <f t="shared" si="6"/>
        <v>0</v>
      </c>
      <c r="K38" s="180">
        <f t="shared" si="7"/>
        <v>0</v>
      </c>
      <c r="L38" s="184"/>
    </row>
    <row r="39" spans="1:13" ht="21" customHeight="1" x14ac:dyDescent="0.25">
      <c r="A39" s="239">
        <v>9431024</v>
      </c>
      <c r="B39" s="29" t="s">
        <v>639</v>
      </c>
      <c r="C39" s="3" t="s">
        <v>714</v>
      </c>
      <c r="D39" s="3">
        <v>961</v>
      </c>
      <c r="E39" s="23" t="s">
        <v>611</v>
      </c>
      <c r="F39" s="29">
        <v>8.23</v>
      </c>
      <c r="G39" s="97">
        <v>5.63</v>
      </c>
      <c r="H39" s="1" t="s">
        <v>774</v>
      </c>
      <c r="I39" s="1"/>
      <c r="J39" s="181">
        <f t="shared" si="6"/>
        <v>0</v>
      </c>
      <c r="K39" s="180">
        <f t="shared" si="7"/>
        <v>0</v>
      </c>
      <c r="L39" s="184"/>
    </row>
    <row r="40" spans="1:13" ht="21" customHeight="1" x14ac:dyDescent="0.25">
      <c r="A40" s="239">
        <v>4680512</v>
      </c>
      <c r="B40" s="29" t="s">
        <v>644</v>
      </c>
      <c r="C40" s="3" t="s">
        <v>718</v>
      </c>
      <c r="D40" s="3">
        <v>264</v>
      </c>
      <c r="E40" s="23" t="s">
        <v>616</v>
      </c>
      <c r="F40" s="29">
        <v>5.76</v>
      </c>
      <c r="G40" s="97">
        <v>3.94</v>
      </c>
      <c r="H40" s="1" t="s">
        <v>774</v>
      </c>
      <c r="I40" s="1"/>
      <c r="J40" s="181">
        <f t="shared" si="6"/>
        <v>0</v>
      </c>
      <c r="K40" s="180">
        <f t="shared" si="7"/>
        <v>0</v>
      </c>
      <c r="L40" s="184"/>
    </row>
    <row r="41" spans="1:13" ht="21" customHeight="1" x14ac:dyDescent="0.25">
      <c r="A41" s="239">
        <v>3363365</v>
      </c>
      <c r="B41" s="29" t="s">
        <v>646</v>
      </c>
      <c r="C41" s="3" t="s">
        <v>720</v>
      </c>
      <c r="D41" s="3">
        <v>168</v>
      </c>
      <c r="E41" s="23" t="s">
        <v>618</v>
      </c>
      <c r="F41" s="29">
        <v>4.72</v>
      </c>
      <c r="G41" s="97">
        <v>3.23</v>
      </c>
      <c r="H41" s="1" t="s">
        <v>774</v>
      </c>
      <c r="I41" s="1"/>
      <c r="J41" s="181">
        <f t="shared" si="6"/>
        <v>0</v>
      </c>
      <c r="K41" s="180">
        <f t="shared" si="7"/>
        <v>0</v>
      </c>
      <c r="L41" s="184"/>
    </row>
    <row r="42" spans="1:13" ht="21" customHeight="1" x14ac:dyDescent="0.25">
      <c r="A42" s="239">
        <v>9953068</v>
      </c>
      <c r="B42" s="29" t="s">
        <v>647</v>
      </c>
      <c r="C42" s="3" t="s">
        <v>721</v>
      </c>
      <c r="D42" s="3">
        <v>412</v>
      </c>
      <c r="E42" s="23" t="s">
        <v>619</v>
      </c>
      <c r="F42" s="29">
        <v>5.9</v>
      </c>
      <c r="G42" s="97">
        <v>4.04</v>
      </c>
      <c r="H42" s="1" t="s">
        <v>774</v>
      </c>
      <c r="I42" s="1"/>
      <c r="J42" s="181">
        <f t="shared" si="6"/>
        <v>0</v>
      </c>
      <c r="K42" s="180">
        <f t="shared" si="7"/>
        <v>0</v>
      </c>
      <c r="L42" s="184"/>
    </row>
    <row r="43" spans="1:13" ht="21" customHeight="1" x14ac:dyDescent="0.25">
      <c r="A43" s="239">
        <v>7062551</v>
      </c>
      <c r="B43" s="29" t="s">
        <v>648</v>
      </c>
      <c r="C43" s="3" t="s">
        <v>722</v>
      </c>
      <c r="D43" s="3">
        <v>264</v>
      </c>
      <c r="E43" s="23" t="s">
        <v>620</v>
      </c>
      <c r="F43" s="29">
        <v>3.71</v>
      </c>
      <c r="G43" s="97">
        <v>2.54</v>
      </c>
      <c r="H43" s="1" t="s">
        <v>774</v>
      </c>
      <c r="I43" s="1"/>
      <c r="J43" s="181">
        <f t="shared" si="6"/>
        <v>0</v>
      </c>
      <c r="K43" s="180">
        <f t="shared" si="7"/>
        <v>0</v>
      </c>
      <c r="L43" s="184"/>
    </row>
    <row r="44" spans="1:13" ht="21" customHeight="1" x14ac:dyDescent="0.25">
      <c r="A44" s="239">
        <v>8185858</v>
      </c>
      <c r="B44" s="29" t="s">
        <v>650</v>
      </c>
      <c r="C44" s="3" t="s">
        <v>716</v>
      </c>
      <c r="D44" s="3">
        <v>250</v>
      </c>
      <c r="E44" s="23" t="s">
        <v>622</v>
      </c>
      <c r="F44" s="29">
        <v>3.56</v>
      </c>
      <c r="G44" s="97">
        <v>2.44</v>
      </c>
      <c r="H44" s="1" t="s">
        <v>774</v>
      </c>
      <c r="I44" s="1"/>
      <c r="J44" s="181">
        <f t="shared" si="6"/>
        <v>0</v>
      </c>
      <c r="K44" s="180">
        <f t="shared" si="7"/>
        <v>0</v>
      </c>
      <c r="L44" s="184"/>
    </row>
    <row r="45" spans="1:13" ht="21" customHeight="1" x14ac:dyDescent="0.25">
      <c r="A45" s="239">
        <v>263933</v>
      </c>
      <c r="B45" s="29" t="s">
        <v>654</v>
      </c>
      <c r="C45" s="3" t="s">
        <v>710</v>
      </c>
      <c r="D45" s="3">
        <v>1140</v>
      </c>
      <c r="E45" s="23" t="s">
        <v>626</v>
      </c>
      <c r="F45" s="29">
        <v>10.39</v>
      </c>
      <c r="G45" s="97">
        <v>7.11</v>
      </c>
      <c r="H45" s="1" t="s">
        <v>774</v>
      </c>
      <c r="I45" s="1"/>
      <c r="J45" s="181">
        <f t="shared" si="6"/>
        <v>0</v>
      </c>
      <c r="K45" s="180">
        <f t="shared" si="7"/>
        <v>0</v>
      </c>
      <c r="L45" s="184"/>
    </row>
    <row r="46" spans="1:13" ht="21" customHeight="1" x14ac:dyDescent="0.25">
      <c r="A46" s="239">
        <v>6220533</v>
      </c>
      <c r="B46" s="29" t="s">
        <v>660</v>
      </c>
      <c r="C46" s="3" t="s">
        <v>725</v>
      </c>
      <c r="D46" s="3">
        <v>530</v>
      </c>
      <c r="E46" s="23" t="s">
        <v>632</v>
      </c>
      <c r="F46" s="29">
        <v>10.32</v>
      </c>
      <c r="G46" s="97">
        <v>7.06</v>
      </c>
      <c r="H46" s="1" t="s">
        <v>774</v>
      </c>
      <c r="I46" s="1"/>
      <c r="J46" s="181">
        <f t="shared" si="6"/>
        <v>0</v>
      </c>
      <c r="K46" s="180">
        <f t="shared" si="7"/>
        <v>0</v>
      </c>
      <c r="L46" s="184"/>
    </row>
    <row r="47" spans="1:13" ht="21" customHeight="1" x14ac:dyDescent="0.25">
      <c r="A47" s="239">
        <v>1362868</v>
      </c>
      <c r="B47" s="29" t="s">
        <v>661</v>
      </c>
      <c r="C47" s="3" t="s">
        <v>721</v>
      </c>
      <c r="D47" s="3">
        <v>420</v>
      </c>
      <c r="E47" s="23" t="s">
        <v>633</v>
      </c>
      <c r="F47" s="29">
        <v>7.33</v>
      </c>
      <c r="G47" s="97">
        <v>5.01</v>
      </c>
      <c r="H47" s="1" t="s">
        <v>774</v>
      </c>
      <c r="I47" s="1"/>
      <c r="J47" s="181">
        <f t="shared" si="6"/>
        <v>0</v>
      </c>
      <c r="K47" s="180">
        <f t="shared" si="7"/>
        <v>0</v>
      </c>
      <c r="L47" s="184"/>
    </row>
    <row r="48" spans="1:13" ht="21" customHeight="1" x14ac:dyDescent="0.25">
      <c r="A48" s="239">
        <v>3763402</v>
      </c>
      <c r="B48" s="29" t="s">
        <v>640</v>
      </c>
      <c r="C48" s="3" t="s">
        <v>715</v>
      </c>
      <c r="D48" s="3">
        <v>400</v>
      </c>
      <c r="E48" s="23" t="s">
        <v>612</v>
      </c>
      <c r="F48" s="29">
        <v>3.34</v>
      </c>
      <c r="G48" s="97">
        <v>2.2799999999999998</v>
      </c>
      <c r="H48" s="1" t="s">
        <v>772</v>
      </c>
      <c r="I48" s="1"/>
      <c r="J48" s="181">
        <f t="shared" si="6"/>
        <v>0</v>
      </c>
      <c r="K48" s="180">
        <f t="shared" si="7"/>
        <v>0</v>
      </c>
      <c r="L48" s="184"/>
    </row>
    <row r="49" spans="1:13" ht="21" customHeight="1" x14ac:dyDescent="0.25">
      <c r="A49" s="239">
        <v>8185804</v>
      </c>
      <c r="B49" s="29" t="s">
        <v>641</v>
      </c>
      <c r="C49" s="3" t="s">
        <v>716</v>
      </c>
      <c r="D49" s="3">
        <v>250</v>
      </c>
      <c r="E49" s="23" t="s">
        <v>613</v>
      </c>
      <c r="F49" s="29">
        <v>3.98</v>
      </c>
      <c r="G49" s="97">
        <v>2.72</v>
      </c>
      <c r="H49" s="1" t="s">
        <v>772</v>
      </c>
      <c r="I49" s="1"/>
      <c r="J49" s="181">
        <f t="shared" si="6"/>
        <v>0</v>
      </c>
      <c r="K49" s="180">
        <f t="shared" si="7"/>
        <v>0</v>
      </c>
      <c r="L49" s="184"/>
    </row>
    <row r="50" spans="1:13" ht="21" customHeight="1" x14ac:dyDescent="0.25">
      <c r="A50" s="239">
        <v>3162569</v>
      </c>
      <c r="B50" s="29" t="s">
        <v>642</v>
      </c>
      <c r="C50" s="3" t="s">
        <v>717</v>
      </c>
      <c r="D50" s="3">
        <v>168</v>
      </c>
      <c r="E50" s="23" t="s">
        <v>614</v>
      </c>
      <c r="F50" s="29">
        <v>7.33</v>
      </c>
      <c r="G50" s="97">
        <v>5.01</v>
      </c>
      <c r="H50" s="1" t="s">
        <v>772</v>
      </c>
      <c r="I50" s="1"/>
      <c r="J50" s="181">
        <f t="shared" si="6"/>
        <v>0</v>
      </c>
      <c r="K50" s="180">
        <f t="shared" si="7"/>
        <v>0</v>
      </c>
      <c r="L50" s="184"/>
    </row>
    <row r="51" spans="1:13" ht="21" customHeight="1" x14ac:dyDescent="0.25">
      <c r="A51" s="239">
        <v>62550</v>
      </c>
      <c r="B51" s="29" t="s">
        <v>645</v>
      </c>
      <c r="C51" s="3" t="s">
        <v>719</v>
      </c>
      <c r="D51" s="3">
        <v>250</v>
      </c>
      <c r="E51" s="23" t="s">
        <v>617</v>
      </c>
      <c r="F51" s="29">
        <v>2.0499999999999998</v>
      </c>
      <c r="G51" s="97">
        <v>1.4</v>
      </c>
      <c r="H51" s="1" t="s">
        <v>772</v>
      </c>
      <c r="I51" s="1"/>
      <c r="J51" s="181">
        <f t="shared" si="6"/>
        <v>0</v>
      </c>
      <c r="K51" s="180">
        <f t="shared" si="7"/>
        <v>0</v>
      </c>
      <c r="L51" s="184"/>
    </row>
    <row r="52" spans="1:13" ht="21" customHeight="1" x14ac:dyDescent="0.25">
      <c r="A52" s="239">
        <v>5371778</v>
      </c>
      <c r="B52" s="29" t="s">
        <v>649</v>
      </c>
      <c r="C52" s="3" t="s">
        <v>723</v>
      </c>
      <c r="D52" s="3">
        <v>276</v>
      </c>
      <c r="E52" s="23" t="s">
        <v>621</v>
      </c>
      <c r="F52" s="29">
        <v>5.7</v>
      </c>
      <c r="G52" s="97">
        <v>3.9</v>
      </c>
      <c r="H52" s="1" t="s">
        <v>772</v>
      </c>
      <c r="I52" s="1"/>
      <c r="J52" s="181">
        <f t="shared" si="6"/>
        <v>0</v>
      </c>
      <c r="K52" s="180">
        <f t="shared" si="7"/>
        <v>0</v>
      </c>
      <c r="L52" s="184"/>
    </row>
    <row r="53" spans="1:13" ht="21" customHeight="1" x14ac:dyDescent="0.25">
      <c r="A53" s="239">
        <v>7150387</v>
      </c>
      <c r="B53" s="29" t="s">
        <v>651</v>
      </c>
      <c r="C53" s="3" t="s">
        <v>716</v>
      </c>
      <c r="D53" s="3">
        <v>250</v>
      </c>
      <c r="E53" s="23" t="s">
        <v>623</v>
      </c>
      <c r="F53" s="29">
        <v>3.55</v>
      </c>
      <c r="G53" s="97">
        <v>2.4300000000000002</v>
      </c>
      <c r="H53" s="1" t="s">
        <v>772</v>
      </c>
      <c r="I53" s="1"/>
      <c r="J53" s="181">
        <f t="shared" si="6"/>
        <v>0</v>
      </c>
      <c r="K53" s="180">
        <f t="shared" si="7"/>
        <v>0</v>
      </c>
      <c r="L53" s="184"/>
    </row>
    <row r="54" spans="1:13" ht="21" customHeight="1" x14ac:dyDescent="0.25">
      <c r="A54" s="239">
        <v>2321323</v>
      </c>
      <c r="B54" s="29" t="s">
        <v>653</v>
      </c>
      <c r="C54" s="3" t="s">
        <v>724</v>
      </c>
      <c r="D54" s="3">
        <v>773</v>
      </c>
      <c r="E54" s="23" t="s">
        <v>625</v>
      </c>
      <c r="F54" s="29">
        <v>6.93</v>
      </c>
      <c r="G54" s="97">
        <v>4.74</v>
      </c>
      <c r="H54" s="1" t="s">
        <v>772</v>
      </c>
      <c r="I54" s="1"/>
      <c r="J54" s="181">
        <f t="shared" si="6"/>
        <v>0</v>
      </c>
      <c r="K54" s="180">
        <f t="shared" si="7"/>
        <v>0</v>
      </c>
      <c r="L54" s="184"/>
    </row>
    <row r="55" spans="1:13" ht="21" customHeight="1" x14ac:dyDescent="0.25">
      <c r="A55" s="239">
        <v>964890</v>
      </c>
      <c r="B55" s="29" t="s">
        <v>656</v>
      </c>
      <c r="C55" s="3" t="s">
        <v>725</v>
      </c>
      <c r="D55" s="3">
        <v>572</v>
      </c>
      <c r="E55" s="23" t="s">
        <v>628</v>
      </c>
      <c r="F55" s="29">
        <v>16.260000000000002</v>
      </c>
      <c r="G55" s="97">
        <v>11.12</v>
      </c>
      <c r="H55" s="1" t="s">
        <v>772</v>
      </c>
      <c r="I55" s="1"/>
      <c r="J55" s="181">
        <f t="shared" si="6"/>
        <v>0</v>
      </c>
      <c r="K55" s="180">
        <f t="shared" si="7"/>
        <v>0</v>
      </c>
      <c r="L55" s="184"/>
    </row>
    <row r="56" spans="1:13" ht="21" customHeight="1" x14ac:dyDescent="0.25">
      <c r="A56" s="239">
        <v>964791</v>
      </c>
      <c r="B56" s="29" t="s">
        <v>657</v>
      </c>
      <c r="C56" s="3" t="s">
        <v>725</v>
      </c>
      <c r="D56" s="3">
        <v>530</v>
      </c>
      <c r="E56" s="23" t="s">
        <v>629</v>
      </c>
      <c r="F56" s="29">
        <v>9.7200000000000006</v>
      </c>
      <c r="G56" s="97">
        <v>6.65</v>
      </c>
      <c r="H56" s="1" t="s">
        <v>772</v>
      </c>
      <c r="I56" s="1"/>
      <c r="J56" s="181">
        <f t="shared" si="6"/>
        <v>0</v>
      </c>
      <c r="K56" s="180">
        <f t="shared" si="7"/>
        <v>0</v>
      </c>
      <c r="L56" s="184"/>
    </row>
    <row r="57" spans="1:13" ht="21" customHeight="1" x14ac:dyDescent="0.25">
      <c r="A57" s="239">
        <v>1362856</v>
      </c>
      <c r="B57" s="29" t="s">
        <v>658</v>
      </c>
      <c r="C57" s="3" t="s">
        <v>710</v>
      </c>
      <c r="D57" s="3">
        <v>530</v>
      </c>
      <c r="E57" s="23" t="s">
        <v>630</v>
      </c>
      <c r="F57" s="29">
        <v>12.26</v>
      </c>
      <c r="G57" s="97">
        <v>8.39</v>
      </c>
      <c r="H57" s="1" t="s">
        <v>772</v>
      </c>
      <c r="I57" s="1"/>
      <c r="J57" s="181">
        <f t="shared" si="6"/>
        <v>0</v>
      </c>
      <c r="K57" s="180">
        <f t="shared" si="7"/>
        <v>0</v>
      </c>
      <c r="L57" s="184"/>
    </row>
    <row r="58" spans="1:13" ht="21" customHeight="1" x14ac:dyDescent="0.25">
      <c r="A58" s="239">
        <v>964841</v>
      </c>
      <c r="B58" s="29" t="s">
        <v>659</v>
      </c>
      <c r="C58" s="3" t="s">
        <v>725</v>
      </c>
      <c r="D58" s="3">
        <v>573</v>
      </c>
      <c r="E58" s="23" t="s">
        <v>631</v>
      </c>
      <c r="F58" s="29">
        <v>15.35</v>
      </c>
      <c r="G58" s="97">
        <v>10.5</v>
      </c>
      <c r="H58" s="1" t="s">
        <v>772</v>
      </c>
      <c r="I58" s="1"/>
      <c r="J58" s="181">
        <f t="shared" si="6"/>
        <v>0</v>
      </c>
      <c r="K58" s="180">
        <f t="shared" si="7"/>
        <v>0</v>
      </c>
      <c r="L58" s="184"/>
    </row>
    <row r="59" spans="1:13" ht="21" customHeight="1" x14ac:dyDescent="0.25">
      <c r="A59" s="239">
        <v>900084</v>
      </c>
      <c r="B59" s="29" t="s">
        <v>662</v>
      </c>
      <c r="C59" s="3" t="s">
        <v>725</v>
      </c>
      <c r="D59" s="3">
        <v>573</v>
      </c>
      <c r="E59" s="23" t="s">
        <v>634</v>
      </c>
      <c r="F59" s="29">
        <v>17.41</v>
      </c>
      <c r="G59" s="97">
        <v>11.91</v>
      </c>
      <c r="H59" s="1" t="s">
        <v>772</v>
      </c>
      <c r="I59" s="1"/>
      <c r="J59" s="181">
        <f t="shared" si="6"/>
        <v>0</v>
      </c>
      <c r="K59" s="180">
        <f t="shared" si="7"/>
        <v>0</v>
      </c>
      <c r="L59" s="184"/>
    </row>
    <row r="60" spans="1:13" ht="21" customHeight="1" x14ac:dyDescent="0.25">
      <c r="A60" s="240" t="s">
        <v>811</v>
      </c>
      <c r="B60" s="42"/>
      <c r="C60" s="4"/>
      <c r="D60" s="4"/>
      <c r="E60" s="4"/>
      <c r="F60" s="55"/>
      <c r="G60" s="57"/>
      <c r="H60" s="2"/>
      <c r="L60" s="184"/>
    </row>
    <row r="61" spans="1:13" ht="21" customHeight="1" x14ac:dyDescent="0.25">
      <c r="A61" s="239">
        <v>1607425</v>
      </c>
      <c r="B61" s="29" t="s">
        <v>576</v>
      </c>
      <c r="C61" s="3" t="s">
        <v>727</v>
      </c>
      <c r="D61" s="3">
        <v>144</v>
      </c>
      <c r="E61" s="23">
        <v>17020111120</v>
      </c>
      <c r="F61" s="29">
        <v>9</v>
      </c>
      <c r="G61" s="97">
        <v>17.309999999999999</v>
      </c>
      <c r="H61" s="1" t="s">
        <v>774</v>
      </c>
      <c r="I61" s="1"/>
      <c r="J61" s="181">
        <f t="shared" ref="J61:J63" si="8">+I61*F61</f>
        <v>0</v>
      </c>
      <c r="K61" s="180">
        <f t="shared" ref="K61:K63" si="9">+I61*G61</f>
        <v>0</v>
      </c>
      <c r="L61" s="181">
        <f>SUM(J61:J63)</f>
        <v>0</v>
      </c>
      <c r="M61" s="180">
        <f>SUM(K61:K63)</f>
        <v>0</v>
      </c>
    </row>
    <row r="62" spans="1:13" ht="21" customHeight="1" x14ac:dyDescent="0.25">
      <c r="A62" s="239">
        <v>5312596</v>
      </c>
      <c r="B62" s="29" t="s">
        <v>579</v>
      </c>
      <c r="C62" s="3" t="s">
        <v>729</v>
      </c>
      <c r="D62" s="3">
        <v>108</v>
      </c>
      <c r="E62" s="23">
        <v>17021101120</v>
      </c>
      <c r="F62" s="29">
        <v>6.75</v>
      </c>
      <c r="G62" s="97">
        <v>12.98</v>
      </c>
      <c r="H62" s="1" t="s">
        <v>774</v>
      </c>
      <c r="I62" s="1"/>
      <c r="J62" s="181">
        <f t="shared" si="8"/>
        <v>0</v>
      </c>
      <c r="K62" s="180">
        <f t="shared" si="9"/>
        <v>0</v>
      </c>
      <c r="L62" s="184"/>
    </row>
    <row r="63" spans="1:13" ht="21" customHeight="1" x14ac:dyDescent="0.25">
      <c r="A63" s="239">
        <v>8938565</v>
      </c>
      <c r="B63" s="29" t="s">
        <v>578</v>
      </c>
      <c r="C63" s="3" t="s">
        <v>728</v>
      </c>
      <c r="D63" s="3">
        <v>108</v>
      </c>
      <c r="E63" s="23">
        <v>17021081120</v>
      </c>
      <c r="F63" s="29">
        <v>6.75</v>
      </c>
      <c r="G63" s="97">
        <v>12.98</v>
      </c>
      <c r="H63" s="1" t="s">
        <v>772</v>
      </c>
      <c r="I63" s="1"/>
      <c r="J63" s="181">
        <f t="shared" si="8"/>
        <v>0</v>
      </c>
      <c r="K63" s="180">
        <f t="shared" si="9"/>
        <v>0</v>
      </c>
      <c r="L63" s="184"/>
    </row>
    <row r="64" spans="1:13" ht="21" customHeight="1" x14ac:dyDescent="0.25">
      <c r="A64" s="240" t="s">
        <v>790</v>
      </c>
      <c r="B64" s="221"/>
      <c r="C64" s="4"/>
      <c r="D64" s="4"/>
      <c r="E64" s="222"/>
      <c r="F64" s="221"/>
      <c r="G64" s="223"/>
      <c r="H64" s="2"/>
      <c r="L64" s="184"/>
    </row>
    <row r="65" spans="1:13" ht="21" customHeight="1" x14ac:dyDescent="0.25">
      <c r="A65" s="239">
        <v>2746405</v>
      </c>
      <c r="B65" s="29" t="s">
        <v>793</v>
      </c>
      <c r="C65" s="3" t="s">
        <v>731</v>
      </c>
      <c r="D65" s="3" t="s">
        <v>810</v>
      </c>
      <c r="E65" s="23">
        <v>16660100928</v>
      </c>
      <c r="F65" s="29">
        <v>23.72</v>
      </c>
      <c r="G65" s="97">
        <v>30.71</v>
      </c>
      <c r="H65" s="1" t="s">
        <v>774</v>
      </c>
      <c r="I65" s="1"/>
      <c r="J65" s="181">
        <f t="shared" ref="J65:J66" si="10">+I65*F65</f>
        <v>0</v>
      </c>
      <c r="K65" s="180">
        <f t="shared" ref="K65:K66" si="11">+I65*G65</f>
        <v>0</v>
      </c>
      <c r="L65" s="181">
        <f>SUM(J65:J92)</f>
        <v>0</v>
      </c>
      <c r="M65" s="180">
        <f>SUM(K65:K92)</f>
        <v>0</v>
      </c>
    </row>
    <row r="66" spans="1:13" ht="21" customHeight="1" x14ac:dyDescent="0.25">
      <c r="A66" s="239">
        <v>3009879</v>
      </c>
      <c r="B66" s="29" t="s">
        <v>794</v>
      </c>
      <c r="C66" s="3" t="s">
        <v>145</v>
      </c>
      <c r="D66" s="3">
        <v>336</v>
      </c>
      <c r="E66" s="23">
        <v>10174430928</v>
      </c>
      <c r="F66" s="29">
        <v>44.75</v>
      </c>
      <c r="G66" s="97">
        <v>57.93</v>
      </c>
      <c r="H66" s="1" t="s">
        <v>774</v>
      </c>
      <c r="I66" s="1"/>
      <c r="J66" s="181">
        <f t="shared" si="10"/>
        <v>0</v>
      </c>
      <c r="K66" s="180">
        <f t="shared" si="11"/>
        <v>0</v>
      </c>
      <c r="L66" s="184"/>
    </row>
    <row r="67" spans="1:13" ht="21" customHeight="1" x14ac:dyDescent="0.25">
      <c r="A67" s="239">
        <v>1820578</v>
      </c>
      <c r="B67" s="29" t="s">
        <v>795</v>
      </c>
      <c r="C67" s="3" t="s">
        <v>733</v>
      </c>
      <c r="D67" s="3">
        <v>175</v>
      </c>
      <c r="E67" s="23">
        <v>10703040928</v>
      </c>
      <c r="F67" s="29">
        <v>9.01</v>
      </c>
      <c r="G67" s="97">
        <v>11.66</v>
      </c>
      <c r="H67" s="1" t="s">
        <v>774</v>
      </c>
      <c r="I67" s="1"/>
      <c r="J67" s="181">
        <f>+I67*(F67+F68)</f>
        <v>0</v>
      </c>
      <c r="K67" s="180">
        <f>+I67*(G67+G68)</f>
        <v>0</v>
      </c>
      <c r="L67" s="184"/>
    </row>
    <row r="68" spans="1:13" ht="21" customHeight="1" x14ac:dyDescent="0.25">
      <c r="A68" s="241"/>
      <c r="B68" s="216"/>
      <c r="C68" s="217"/>
      <c r="D68" s="217"/>
      <c r="E68" s="218"/>
      <c r="F68" s="29">
        <v>9.76</v>
      </c>
      <c r="G68" s="97">
        <v>12.63</v>
      </c>
      <c r="H68" s="1" t="s">
        <v>774</v>
      </c>
      <c r="I68" s="214"/>
      <c r="J68" s="215"/>
      <c r="K68" s="224"/>
      <c r="L68" s="184"/>
    </row>
    <row r="69" spans="1:13" ht="21" customHeight="1" x14ac:dyDescent="0.25">
      <c r="A69" s="239">
        <v>2155881</v>
      </c>
      <c r="B69" s="29" t="s">
        <v>796</v>
      </c>
      <c r="C69" s="3" t="s">
        <v>734</v>
      </c>
      <c r="D69" s="3">
        <v>173</v>
      </c>
      <c r="E69" s="23">
        <v>10703140928</v>
      </c>
      <c r="F69" s="29">
        <v>8.2200000000000006</v>
      </c>
      <c r="G69" s="97">
        <v>10.64</v>
      </c>
      <c r="H69" s="1" t="s">
        <v>774</v>
      </c>
      <c r="I69" s="1"/>
      <c r="J69" s="181">
        <f>+I69*(F69+F70)</f>
        <v>0</v>
      </c>
      <c r="K69" s="180">
        <f>+I69*(G69+G70)</f>
        <v>0</v>
      </c>
      <c r="L69" s="184"/>
    </row>
    <row r="70" spans="1:13" ht="21" customHeight="1" x14ac:dyDescent="0.25">
      <c r="A70" s="241"/>
      <c r="B70" s="216"/>
      <c r="C70" s="217"/>
      <c r="D70" s="217"/>
      <c r="E70" s="218"/>
      <c r="F70" s="29">
        <v>8.91</v>
      </c>
      <c r="G70" s="97">
        <v>11.53</v>
      </c>
      <c r="H70" s="1" t="s">
        <v>774</v>
      </c>
      <c r="I70" s="214"/>
      <c r="J70" s="215"/>
      <c r="K70" s="224"/>
      <c r="L70" s="184"/>
    </row>
    <row r="71" spans="1:13" ht="21" customHeight="1" x14ac:dyDescent="0.25">
      <c r="A71" s="239">
        <v>2155846</v>
      </c>
      <c r="B71" s="29" t="s">
        <v>797</v>
      </c>
      <c r="C71" s="3" t="s">
        <v>735</v>
      </c>
      <c r="D71" s="3">
        <v>150</v>
      </c>
      <c r="E71" s="23">
        <v>10703340928</v>
      </c>
      <c r="F71" s="29">
        <v>5.98</v>
      </c>
      <c r="G71" s="97">
        <v>7.74</v>
      </c>
      <c r="H71" s="1" t="s">
        <v>774</v>
      </c>
      <c r="I71" s="1"/>
      <c r="J71" s="181">
        <f>+I71*(F71+F72)</f>
        <v>0</v>
      </c>
      <c r="K71" s="180">
        <f>+I71*(G71+G72)</f>
        <v>0</v>
      </c>
      <c r="L71" s="184"/>
    </row>
    <row r="72" spans="1:13" ht="21" customHeight="1" x14ac:dyDescent="0.25">
      <c r="A72" s="241"/>
      <c r="B72" s="216"/>
      <c r="C72" s="217"/>
      <c r="D72" s="217"/>
      <c r="E72" s="218"/>
      <c r="F72" s="29">
        <v>8.9600000000000009</v>
      </c>
      <c r="G72" s="97">
        <v>11.6</v>
      </c>
      <c r="H72" s="1" t="s">
        <v>774</v>
      </c>
      <c r="I72" s="214"/>
      <c r="J72" s="215"/>
      <c r="K72" s="224"/>
      <c r="L72" s="184"/>
    </row>
    <row r="73" spans="1:13" ht="21" customHeight="1" x14ac:dyDescent="0.25">
      <c r="A73" s="239">
        <v>1837461</v>
      </c>
      <c r="B73" s="29" t="s">
        <v>798</v>
      </c>
      <c r="C73" s="3" t="s">
        <v>735</v>
      </c>
      <c r="D73" s="3">
        <v>175</v>
      </c>
      <c r="E73" s="23">
        <v>10703640928</v>
      </c>
      <c r="F73" s="29">
        <v>9</v>
      </c>
      <c r="G73" s="97">
        <v>11.65</v>
      </c>
      <c r="H73" s="1" t="s">
        <v>774</v>
      </c>
      <c r="I73" s="1"/>
      <c r="J73" s="181">
        <f>+I73*(F73+F74)</f>
        <v>0</v>
      </c>
      <c r="K73" s="180">
        <f>+I73*(G73+G74)</f>
        <v>0</v>
      </c>
      <c r="L73" s="184"/>
    </row>
    <row r="74" spans="1:13" ht="21" customHeight="1" x14ac:dyDescent="0.25">
      <c r="A74" s="241"/>
      <c r="B74" s="216"/>
      <c r="C74" s="217"/>
      <c r="D74" s="217"/>
      <c r="E74" s="218"/>
      <c r="F74" s="29">
        <v>9.76</v>
      </c>
      <c r="G74" s="97">
        <v>12.63</v>
      </c>
      <c r="H74" s="1" t="s">
        <v>774</v>
      </c>
      <c r="I74" s="214"/>
      <c r="J74" s="215"/>
      <c r="K74" s="224"/>
      <c r="L74" s="184"/>
    </row>
    <row r="75" spans="1:13" ht="21" customHeight="1" x14ac:dyDescent="0.25">
      <c r="A75" s="239">
        <v>2155830</v>
      </c>
      <c r="B75" s="29" t="s">
        <v>799</v>
      </c>
      <c r="C75" s="3" t="s">
        <v>736</v>
      </c>
      <c r="D75" s="3">
        <v>155</v>
      </c>
      <c r="E75" s="23">
        <v>10703680928</v>
      </c>
      <c r="F75" s="29">
        <v>6.15</v>
      </c>
      <c r="G75" s="97">
        <v>7.96</v>
      </c>
      <c r="H75" s="1" t="s">
        <v>774</v>
      </c>
      <c r="I75" s="1"/>
      <c r="J75" s="181">
        <f>+I75*(F75+F76)</f>
        <v>0</v>
      </c>
      <c r="K75" s="180">
        <f>+I75*(G75+G76)</f>
        <v>0</v>
      </c>
      <c r="L75" s="184"/>
    </row>
    <row r="76" spans="1:13" ht="21" customHeight="1" x14ac:dyDescent="0.25">
      <c r="A76" s="241"/>
      <c r="B76" s="216"/>
      <c r="C76" s="217"/>
      <c r="D76" s="217"/>
      <c r="E76" s="218"/>
      <c r="F76" s="29">
        <v>9.2200000000000006</v>
      </c>
      <c r="G76" s="97">
        <v>11.94</v>
      </c>
      <c r="H76" s="1" t="s">
        <v>774</v>
      </c>
      <c r="I76" s="214"/>
      <c r="J76" s="215"/>
      <c r="K76" s="224"/>
      <c r="L76" s="184"/>
    </row>
    <row r="77" spans="1:13" ht="21" customHeight="1" x14ac:dyDescent="0.25">
      <c r="A77" s="239">
        <v>5316627</v>
      </c>
      <c r="B77" s="29" t="s">
        <v>800</v>
      </c>
      <c r="C77" s="3" t="s">
        <v>735</v>
      </c>
      <c r="D77" s="3">
        <v>150</v>
      </c>
      <c r="E77" s="23">
        <v>10021540928</v>
      </c>
      <c r="F77" s="29">
        <v>7.03</v>
      </c>
      <c r="G77" s="97">
        <v>9.1</v>
      </c>
      <c r="H77" s="1" t="s">
        <v>774</v>
      </c>
      <c r="I77" s="1"/>
      <c r="J77" s="181">
        <f>+I77*(F77+F78)</f>
        <v>0</v>
      </c>
      <c r="K77" s="180">
        <f>+I77*(G77+G78)</f>
        <v>0</v>
      </c>
      <c r="L77" s="184"/>
    </row>
    <row r="78" spans="1:13" ht="21" customHeight="1" x14ac:dyDescent="0.25">
      <c r="A78" s="241"/>
      <c r="B78" s="216"/>
      <c r="C78" s="217"/>
      <c r="D78" s="217"/>
      <c r="E78" s="218"/>
      <c r="F78" s="29">
        <v>7.62</v>
      </c>
      <c r="G78" s="97">
        <v>9.86</v>
      </c>
      <c r="H78" s="1" t="s">
        <v>774</v>
      </c>
      <c r="I78" s="214"/>
      <c r="J78" s="215"/>
      <c r="K78" s="224"/>
      <c r="L78" s="184"/>
    </row>
    <row r="79" spans="1:13" ht="21" customHeight="1" x14ac:dyDescent="0.25">
      <c r="A79" s="239">
        <v>5224971</v>
      </c>
      <c r="B79" s="29" t="s">
        <v>801</v>
      </c>
      <c r="C79" s="3" t="s">
        <v>737</v>
      </c>
      <c r="D79" s="3">
        <v>73</v>
      </c>
      <c r="E79" s="220">
        <v>10460210928</v>
      </c>
      <c r="F79" s="29">
        <v>9.24</v>
      </c>
      <c r="G79" s="97">
        <v>11.96</v>
      </c>
      <c r="H79" s="1" t="s">
        <v>774</v>
      </c>
      <c r="I79" s="1"/>
      <c r="J79" s="181">
        <f t="shared" ref="J79:J92" si="12">+I79*F79</f>
        <v>0</v>
      </c>
      <c r="K79" s="180">
        <f t="shared" ref="K79:K92" si="13">+I79*G79</f>
        <v>0</v>
      </c>
      <c r="L79" s="184"/>
    </row>
    <row r="80" spans="1:13" ht="21" customHeight="1" x14ac:dyDescent="0.25">
      <c r="A80" s="241"/>
      <c r="B80" s="216"/>
      <c r="C80" s="217"/>
      <c r="D80" s="217"/>
      <c r="E80" s="218"/>
      <c r="F80" s="29">
        <v>4.97</v>
      </c>
      <c r="G80" s="97">
        <v>6.43</v>
      </c>
      <c r="H80" s="1" t="s">
        <v>774</v>
      </c>
      <c r="I80" s="1"/>
      <c r="J80" s="181">
        <f t="shared" si="12"/>
        <v>0</v>
      </c>
      <c r="K80" s="180">
        <f t="shared" si="13"/>
        <v>0</v>
      </c>
      <c r="L80" s="184"/>
    </row>
    <row r="81" spans="1:13" ht="21" customHeight="1" x14ac:dyDescent="0.25">
      <c r="A81" s="239">
        <v>5316631</v>
      </c>
      <c r="B81" s="29" t="s">
        <v>802</v>
      </c>
      <c r="C81" s="3" t="s">
        <v>735</v>
      </c>
      <c r="D81" s="3">
        <v>137</v>
      </c>
      <c r="E81" s="23">
        <v>10021550928</v>
      </c>
      <c r="F81" s="29">
        <v>6.47</v>
      </c>
      <c r="G81" s="97">
        <v>8.3800000000000008</v>
      </c>
      <c r="H81" s="1" t="s">
        <v>774</v>
      </c>
      <c r="I81" s="1"/>
      <c r="J81" s="181">
        <f>+I81*(F81+F82)</f>
        <v>0</v>
      </c>
      <c r="K81" s="180">
        <f>+I81*(G81+G82)</f>
        <v>0</v>
      </c>
      <c r="L81" s="184"/>
    </row>
    <row r="82" spans="1:13" ht="21" customHeight="1" x14ac:dyDescent="0.25">
      <c r="A82" s="241"/>
      <c r="B82" s="216"/>
      <c r="C82" s="217"/>
      <c r="D82" s="217"/>
      <c r="E82" s="218"/>
      <c r="F82" s="29">
        <v>7.01</v>
      </c>
      <c r="G82" s="97">
        <v>9.07</v>
      </c>
      <c r="H82" s="1" t="s">
        <v>774</v>
      </c>
      <c r="I82" s="214"/>
      <c r="J82" s="215"/>
      <c r="K82" s="224"/>
      <c r="L82" s="184"/>
    </row>
    <row r="83" spans="1:13" ht="21" customHeight="1" x14ac:dyDescent="0.25">
      <c r="A83" s="239">
        <v>2188031</v>
      </c>
      <c r="B83" s="29" t="s">
        <v>804</v>
      </c>
      <c r="C83" s="3" t="s">
        <v>735</v>
      </c>
      <c r="D83" s="3">
        <v>132</v>
      </c>
      <c r="E83" s="23">
        <v>10703020928</v>
      </c>
      <c r="F83" s="29">
        <v>33.74</v>
      </c>
      <c r="G83" s="97">
        <v>43.68</v>
      </c>
      <c r="H83" s="1" t="s">
        <v>774</v>
      </c>
      <c r="I83" s="1"/>
      <c r="J83" s="181">
        <f t="shared" si="12"/>
        <v>0</v>
      </c>
      <c r="K83" s="180">
        <f t="shared" si="13"/>
        <v>0</v>
      </c>
      <c r="L83" s="184"/>
    </row>
    <row r="84" spans="1:13" ht="21" customHeight="1" x14ac:dyDescent="0.25">
      <c r="A84" s="239">
        <v>2188045</v>
      </c>
      <c r="B84" s="29" t="s">
        <v>805</v>
      </c>
      <c r="C84" s="3" t="s">
        <v>735</v>
      </c>
      <c r="D84" s="3">
        <v>119</v>
      </c>
      <c r="E84" s="23">
        <v>10703320928</v>
      </c>
      <c r="F84" s="29">
        <v>34.29</v>
      </c>
      <c r="G84" s="97">
        <v>44.39</v>
      </c>
      <c r="H84" s="1" t="s">
        <v>774</v>
      </c>
      <c r="I84" s="1"/>
      <c r="J84" s="181">
        <f t="shared" si="12"/>
        <v>0</v>
      </c>
      <c r="K84" s="180">
        <f t="shared" si="13"/>
        <v>0</v>
      </c>
      <c r="L84" s="184"/>
    </row>
    <row r="85" spans="1:13" ht="21" customHeight="1" x14ac:dyDescent="0.25">
      <c r="A85" s="239">
        <v>2188058</v>
      </c>
      <c r="B85" s="29" t="s">
        <v>806</v>
      </c>
      <c r="C85" s="3" t="s">
        <v>730</v>
      </c>
      <c r="D85" s="3">
        <v>121</v>
      </c>
      <c r="E85" s="23">
        <v>10703620928</v>
      </c>
      <c r="F85" s="29">
        <v>32.74</v>
      </c>
      <c r="G85" s="97">
        <v>42.38</v>
      </c>
      <c r="H85" s="1" t="s">
        <v>774</v>
      </c>
      <c r="I85" s="1"/>
      <c r="J85" s="181">
        <f t="shared" si="12"/>
        <v>0</v>
      </c>
      <c r="K85" s="180">
        <f t="shared" si="13"/>
        <v>0</v>
      </c>
      <c r="L85" s="184"/>
    </row>
    <row r="86" spans="1:13" ht="21" customHeight="1" x14ac:dyDescent="0.25">
      <c r="A86" s="239">
        <v>4335889</v>
      </c>
      <c r="B86" s="29" t="s">
        <v>808</v>
      </c>
      <c r="C86" s="3" t="s">
        <v>739</v>
      </c>
      <c r="D86" s="3">
        <v>119</v>
      </c>
      <c r="E86" s="23">
        <v>17033220928</v>
      </c>
      <c r="F86" s="29">
        <v>32.630000000000003</v>
      </c>
      <c r="G86" s="97">
        <v>42.24</v>
      </c>
      <c r="H86" s="1" t="s">
        <v>774</v>
      </c>
      <c r="I86" s="1"/>
      <c r="J86" s="181">
        <f t="shared" si="12"/>
        <v>0</v>
      </c>
      <c r="K86" s="180">
        <f t="shared" si="13"/>
        <v>0</v>
      </c>
      <c r="L86" s="184"/>
    </row>
    <row r="87" spans="1:13" ht="21" customHeight="1" x14ac:dyDescent="0.25">
      <c r="A87" s="239">
        <v>9901767</v>
      </c>
      <c r="B87" s="29" t="s">
        <v>791</v>
      </c>
      <c r="C87" s="3" t="s">
        <v>730</v>
      </c>
      <c r="D87" s="3">
        <v>165</v>
      </c>
      <c r="E87" s="23">
        <v>10195430928</v>
      </c>
      <c r="F87" s="29">
        <v>22.95</v>
      </c>
      <c r="G87" s="97">
        <v>29.71</v>
      </c>
      <c r="H87" s="1" t="s">
        <v>772</v>
      </c>
      <c r="I87" s="1"/>
      <c r="J87" s="181">
        <f t="shared" si="12"/>
        <v>0</v>
      </c>
      <c r="K87" s="180">
        <f t="shared" si="13"/>
        <v>0</v>
      </c>
      <c r="L87" s="184"/>
    </row>
    <row r="88" spans="1:13" ht="21" customHeight="1" x14ac:dyDescent="0.25">
      <c r="A88" s="239">
        <v>9902373</v>
      </c>
      <c r="B88" s="29" t="s">
        <v>792</v>
      </c>
      <c r="C88" s="3" t="s">
        <v>730</v>
      </c>
      <c r="D88" s="3">
        <v>120</v>
      </c>
      <c r="E88" s="23">
        <v>10270240928</v>
      </c>
      <c r="F88" s="29">
        <v>19.14</v>
      </c>
      <c r="G88" s="97">
        <v>24.78</v>
      </c>
      <c r="H88" s="1" t="s">
        <v>772</v>
      </c>
      <c r="I88" s="1"/>
      <c r="J88" s="181">
        <f t="shared" si="12"/>
        <v>0</v>
      </c>
      <c r="K88" s="180">
        <f t="shared" si="13"/>
        <v>0</v>
      </c>
      <c r="L88" s="184"/>
    </row>
    <row r="89" spans="1:13" ht="21" customHeight="1" x14ac:dyDescent="0.25">
      <c r="A89" s="239">
        <v>950719</v>
      </c>
      <c r="B89" s="29" t="s">
        <v>809</v>
      </c>
      <c r="C89" s="3" t="s">
        <v>732</v>
      </c>
      <c r="D89" s="3">
        <v>107</v>
      </c>
      <c r="E89" s="23">
        <v>10199570328</v>
      </c>
      <c r="F89" s="29">
        <v>27.93</v>
      </c>
      <c r="G89" s="97">
        <v>36.159999999999997</v>
      </c>
      <c r="H89" s="1" t="s">
        <v>772</v>
      </c>
      <c r="I89" s="1"/>
      <c r="J89" s="181">
        <f t="shared" si="12"/>
        <v>0</v>
      </c>
      <c r="K89" s="180">
        <f t="shared" si="13"/>
        <v>0</v>
      </c>
      <c r="L89" s="184"/>
    </row>
    <row r="90" spans="1:13" ht="21" customHeight="1" x14ac:dyDescent="0.25">
      <c r="A90" s="239">
        <v>3009919</v>
      </c>
      <c r="B90" s="29" t="s">
        <v>803</v>
      </c>
      <c r="C90" s="3" t="s">
        <v>735</v>
      </c>
      <c r="D90" s="3">
        <v>148</v>
      </c>
      <c r="E90" s="23">
        <v>10055670928</v>
      </c>
      <c r="F90" s="29">
        <v>12.06</v>
      </c>
      <c r="G90" s="97">
        <v>15.61</v>
      </c>
      <c r="H90" s="1" t="s">
        <v>772</v>
      </c>
      <c r="I90" s="1"/>
      <c r="J90" s="181">
        <f>+I90*(F90+F91)</f>
        <v>0</v>
      </c>
      <c r="K90" s="180">
        <f>+I90*(G90+G91)</f>
        <v>0</v>
      </c>
      <c r="L90" s="184"/>
    </row>
    <row r="91" spans="1:13" ht="21" customHeight="1" x14ac:dyDescent="0.25">
      <c r="A91" s="241"/>
      <c r="B91" s="216"/>
      <c r="C91" s="217"/>
      <c r="D91" s="217"/>
      <c r="E91" s="218"/>
      <c r="F91" s="29">
        <v>14.73</v>
      </c>
      <c r="G91" s="97">
        <v>19.07</v>
      </c>
      <c r="H91" s="1" t="s">
        <v>772</v>
      </c>
      <c r="I91" s="214"/>
      <c r="J91" s="215"/>
      <c r="K91" s="224"/>
      <c r="L91" s="184"/>
    </row>
    <row r="92" spans="1:13" ht="21" customHeight="1" x14ac:dyDescent="0.25">
      <c r="A92" s="239">
        <v>8416705</v>
      </c>
      <c r="B92" s="29" t="s">
        <v>807</v>
      </c>
      <c r="C92" s="3" t="s">
        <v>738</v>
      </c>
      <c r="D92" s="3">
        <v>54</v>
      </c>
      <c r="E92" s="23">
        <v>10383500928</v>
      </c>
      <c r="F92" s="29">
        <v>11.45</v>
      </c>
      <c r="G92" s="97">
        <v>14.82</v>
      </c>
      <c r="H92" s="1" t="s">
        <v>772</v>
      </c>
      <c r="I92" s="1"/>
      <c r="J92" s="181">
        <f t="shared" si="12"/>
        <v>0</v>
      </c>
      <c r="K92" s="180">
        <f t="shared" si="13"/>
        <v>0</v>
      </c>
      <c r="L92" s="184"/>
    </row>
    <row r="93" spans="1:13" ht="21" customHeight="1" x14ac:dyDescent="0.25">
      <c r="A93" s="242" t="s">
        <v>55</v>
      </c>
      <c r="B93" s="44" t="s">
        <v>43</v>
      </c>
      <c r="C93" s="8"/>
      <c r="D93" s="8"/>
      <c r="E93" s="8"/>
      <c r="F93" s="62"/>
      <c r="G93" s="63"/>
      <c r="H93" s="9"/>
      <c r="L93" s="184"/>
    </row>
    <row r="94" spans="1:13" ht="21" customHeight="1" x14ac:dyDescent="0.25">
      <c r="A94" s="239">
        <v>2971164</v>
      </c>
      <c r="B94" s="29" t="s">
        <v>425</v>
      </c>
      <c r="C94" s="3" t="s">
        <v>442</v>
      </c>
      <c r="D94" s="169">
        <v>369</v>
      </c>
      <c r="E94" s="23">
        <v>40710</v>
      </c>
      <c r="F94" s="22" t="s">
        <v>431</v>
      </c>
      <c r="G94" s="88" t="s">
        <v>432</v>
      </c>
      <c r="H94" s="1" t="s">
        <v>774</v>
      </c>
      <c r="I94" s="1"/>
      <c r="J94" s="181">
        <f>+I94*F94</f>
        <v>0</v>
      </c>
      <c r="K94" s="180">
        <f>+I94*G94</f>
        <v>0</v>
      </c>
      <c r="L94" s="181">
        <f>SUM((J94:J99))</f>
        <v>0</v>
      </c>
      <c r="M94" s="190">
        <f>SUM((K94:K99))</f>
        <v>0</v>
      </c>
    </row>
    <row r="95" spans="1:13" ht="21" customHeight="1" x14ac:dyDescent="0.25">
      <c r="A95" s="239">
        <v>7191498</v>
      </c>
      <c r="B95" s="29" t="s">
        <v>425</v>
      </c>
      <c r="C95" s="3" t="s">
        <v>443</v>
      </c>
      <c r="D95" s="170">
        <v>300</v>
      </c>
      <c r="E95" s="23">
        <v>40711</v>
      </c>
      <c r="F95" s="22" t="s">
        <v>433</v>
      </c>
      <c r="G95" s="88" t="s">
        <v>434</v>
      </c>
      <c r="H95" s="1" t="s">
        <v>774</v>
      </c>
      <c r="I95" s="1"/>
      <c r="J95" s="181">
        <f t="shared" ref="J95:J99" si="14">+I95*F95</f>
        <v>0</v>
      </c>
      <c r="K95" s="180">
        <f t="shared" ref="K95:K99" si="15">+I95*G95</f>
        <v>0</v>
      </c>
      <c r="L95" s="184"/>
    </row>
    <row r="96" spans="1:13" ht="21" customHeight="1" x14ac:dyDescent="0.25">
      <c r="A96" s="239">
        <v>1959998</v>
      </c>
      <c r="B96" s="29" t="s">
        <v>426</v>
      </c>
      <c r="C96" s="3" t="s">
        <v>444</v>
      </c>
      <c r="D96" s="169">
        <v>144</v>
      </c>
      <c r="E96" s="23">
        <v>50038</v>
      </c>
      <c r="F96" s="22" t="s">
        <v>435</v>
      </c>
      <c r="G96" s="88" t="s">
        <v>436</v>
      </c>
      <c r="H96" s="1" t="s">
        <v>774</v>
      </c>
      <c r="I96" s="1"/>
      <c r="J96" s="181">
        <f t="shared" si="14"/>
        <v>0</v>
      </c>
      <c r="K96" s="180">
        <f t="shared" si="15"/>
        <v>0</v>
      </c>
      <c r="L96" s="184"/>
    </row>
    <row r="97" spans="1:13" ht="21" customHeight="1" x14ac:dyDescent="0.25">
      <c r="A97" s="239">
        <v>4303574</v>
      </c>
      <c r="B97" s="29" t="s">
        <v>422</v>
      </c>
      <c r="C97" s="3" t="s">
        <v>439</v>
      </c>
      <c r="D97" s="169">
        <v>225</v>
      </c>
      <c r="E97" s="23">
        <v>40176</v>
      </c>
      <c r="F97" s="22" t="s">
        <v>427</v>
      </c>
      <c r="G97" s="88" t="s">
        <v>428</v>
      </c>
      <c r="H97" s="1" t="s">
        <v>772</v>
      </c>
      <c r="I97" s="1"/>
      <c r="J97" s="181">
        <f t="shared" si="14"/>
        <v>0</v>
      </c>
      <c r="K97" s="180">
        <f t="shared" si="15"/>
        <v>0</v>
      </c>
      <c r="L97" s="184"/>
    </row>
    <row r="98" spans="1:13" ht="21" customHeight="1" x14ac:dyDescent="0.25">
      <c r="A98" s="239">
        <v>7027356</v>
      </c>
      <c r="B98" s="29" t="s">
        <v>423</v>
      </c>
      <c r="C98" s="3" t="s">
        <v>440</v>
      </c>
      <c r="D98" s="169">
        <v>130</v>
      </c>
      <c r="E98" s="23">
        <v>40432</v>
      </c>
      <c r="F98" s="22" t="s">
        <v>429</v>
      </c>
      <c r="G98" s="88" t="s">
        <v>430</v>
      </c>
      <c r="H98" s="1" t="s">
        <v>772</v>
      </c>
      <c r="I98" s="1"/>
      <c r="J98" s="181">
        <f t="shared" si="14"/>
        <v>0</v>
      </c>
      <c r="K98" s="180">
        <f t="shared" si="15"/>
        <v>0</v>
      </c>
      <c r="L98" s="184"/>
    </row>
    <row r="99" spans="1:13" ht="21" customHeight="1" x14ac:dyDescent="0.25">
      <c r="A99" s="239">
        <v>7037394</v>
      </c>
      <c r="B99" s="29" t="s">
        <v>424</v>
      </c>
      <c r="C99" s="3" t="s">
        <v>441</v>
      </c>
      <c r="D99" s="169">
        <v>130</v>
      </c>
      <c r="E99" s="23">
        <v>40490</v>
      </c>
      <c r="F99" s="22" t="s">
        <v>429</v>
      </c>
      <c r="G99" s="88" t="s">
        <v>430</v>
      </c>
      <c r="H99" s="1" t="s">
        <v>772</v>
      </c>
      <c r="I99" s="1"/>
      <c r="J99" s="181">
        <f t="shared" si="14"/>
        <v>0</v>
      </c>
      <c r="K99" s="180">
        <f t="shared" si="15"/>
        <v>0</v>
      </c>
      <c r="L99" s="184"/>
    </row>
    <row r="100" spans="1:13" ht="21" customHeight="1" x14ac:dyDescent="0.25">
      <c r="A100" s="242" t="s">
        <v>56</v>
      </c>
      <c r="B100" s="44" t="s">
        <v>43</v>
      </c>
      <c r="C100" s="8"/>
      <c r="D100" s="8"/>
      <c r="E100" s="8"/>
      <c r="F100" s="62"/>
      <c r="G100" s="63"/>
      <c r="H100" s="9"/>
      <c r="L100" s="184"/>
    </row>
    <row r="101" spans="1:13" ht="21" customHeight="1" x14ac:dyDescent="0.25">
      <c r="A101" s="239">
        <v>2426514</v>
      </c>
      <c r="B101" s="29" t="s">
        <v>101</v>
      </c>
      <c r="C101" s="3" t="s">
        <v>139</v>
      </c>
      <c r="D101" s="3">
        <v>140</v>
      </c>
      <c r="E101" s="23">
        <v>39912</v>
      </c>
      <c r="F101" s="22" t="s">
        <v>115</v>
      </c>
      <c r="G101" s="88" t="s">
        <v>116</v>
      </c>
      <c r="H101" s="1" t="s">
        <v>774</v>
      </c>
      <c r="I101" s="1"/>
      <c r="J101" s="181">
        <f>+I101*F101</f>
        <v>0</v>
      </c>
      <c r="K101" s="180">
        <f>+I101*G101</f>
        <v>0</v>
      </c>
      <c r="L101" s="181">
        <f>SUM(J101:J112)</f>
        <v>0</v>
      </c>
      <c r="M101" s="180">
        <f>SUM(K101:K112)</f>
        <v>0</v>
      </c>
    </row>
    <row r="102" spans="1:13" ht="21" customHeight="1" x14ac:dyDescent="0.25">
      <c r="A102" s="239">
        <v>7196024</v>
      </c>
      <c r="B102" s="29" t="s">
        <v>102</v>
      </c>
      <c r="C102" s="3" t="s">
        <v>140</v>
      </c>
      <c r="D102" s="3">
        <v>212</v>
      </c>
      <c r="E102" s="23">
        <v>39945</v>
      </c>
      <c r="F102" s="22" t="s">
        <v>117</v>
      </c>
      <c r="G102" s="88" t="s">
        <v>118</v>
      </c>
      <c r="H102" s="1" t="s">
        <v>774</v>
      </c>
      <c r="I102" s="1"/>
      <c r="J102" s="181">
        <f t="shared" ref="J102:J112" si="16">+I102*F102</f>
        <v>0</v>
      </c>
      <c r="K102" s="180">
        <f t="shared" ref="K102:K112" si="17">+I102*G102</f>
        <v>0</v>
      </c>
      <c r="L102" s="184"/>
    </row>
    <row r="103" spans="1:13" ht="21" customHeight="1" x14ac:dyDescent="0.25">
      <c r="A103" s="239">
        <v>7196023</v>
      </c>
      <c r="B103" s="29" t="s">
        <v>103</v>
      </c>
      <c r="C103" s="3" t="s">
        <v>140</v>
      </c>
      <c r="D103" s="3">
        <v>212</v>
      </c>
      <c r="E103" s="23">
        <v>39947</v>
      </c>
      <c r="F103" s="22" t="s">
        <v>119</v>
      </c>
      <c r="G103" s="88" t="s">
        <v>120</v>
      </c>
      <c r="H103" s="1" t="s">
        <v>774</v>
      </c>
      <c r="I103" s="1"/>
      <c r="J103" s="181">
        <f t="shared" si="16"/>
        <v>0</v>
      </c>
      <c r="K103" s="180">
        <f t="shared" si="17"/>
        <v>0</v>
      </c>
      <c r="L103" s="184"/>
    </row>
    <row r="104" spans="1:13" ht="21" customHeight="1" x14ac:dyDescent="0.25">
      <c r="A104" s="239">
        <v>7063361</v>
      </c>
      <c r="B104" s="29" t="s">
        <v>110</v>
      </c>
      <c r="C104" s="3" t="s">
        <v>146</v>
      </c>
      <c r="D104" s="3">
        <v>168</v>
      </c>
      <c r="E104" s="23">
        <v>59703</v>
      </c>
      <c r="F104" s="22" t="s">
        <v>135</v>
      </c>
      <c r="G104" s="88" t="s">
        <v>136</v>
      </c>
      <c r="H104" s="1" t="s">
        <v>774</v>
      </c>
      <c r="I104" s="1"/>
      <c r="J104" s="181">
        <f t="shared" si="16"/>
        <v>0</v>
      </c>
      <c r="K104" s="180">
        <f t="shared" si="17"/>
        <v>0</v>
      </c>
      <c r="L104" s="184"/>
    </row>
    <row r="105" spans="1:13" ht="21" customHeight="1" x14ac:dyDescent="0.25">
      <c r="A105" s="239">
        <v>7000927</v>
      </c>
      <c r="B105" s="29" t="s">
        <v>100</v>
      </c>
      <c r="C105" s="3" t="s">
        <v>139</v>
      </c>
      <c r="D105" s="3">
        <v>140</v>
      </c>
      <c r="E105" s="23">
        <v>39911</v>
      </c>
      <c r="F105" s="22" t="s">
        <v>115</v>
      </c>
      <c r="G105" s="88" t="s">
        <v>116</v>
      </c>
      <c r="H105" s="1" t="s">
        <v>772</v>
      </c>
      <c r="I105" s="1"/>
      <c r="J105" s="181">
        <f t="shared" si="16"/>
        <v>0</v>
      </c>
      <c r="K105" s="180">
        <f t="shared" si="17"/>
        <v>0</v>
      </c>
      <c r="L105" s="184"/>
    </row>
    <row r="106" spans="1:13" ht="21" customHeight="1" x14ac:dyDescent="0.25">
      <c r="A106" s="239">
        <v>556076</v>
      </c>
      <c r="B106" s="29" t="s">
        <v>104</v>
      </c>
      <c r="C106" s="3" t="s">
        <v>141</v>
      </c>
      <c r="D106" s="3">
        <v>320</v>
      </c>
      <c r="E106" s="23">
        <v>41698</v>
      </c>
      <c r="F106" s="22" t="s">
        <v>121</v>
      </c>
      <c r="G106" s="88" t="s">
        <v>122</v>
      </c>
      <c r="H106" s="1" t="s">
        <v>772</v>
      </c>
      <c r="I106" s="1"/>
      <c r="J106" s="181">
        <f t="shared" si="16"/>
        <v>0</v>
      </c>
      <c r="K106" s="180">
        <f t="shared" si="17"/>
        <v>0</v>
      </c>
      <c r="L106" s="184"/>
    </row>
    <row r="107" spans="1:13" ht="21" customHeight="1" x14ac:dyDescent="0.25">
      <c r="A107" s="239">
        <v>6106631</v>
      </c>
      <c r="B107" s="29" t="s">
        <v>105</v>
      </c>
      <c r="C107" s="3" t="s">
        <v>141</v>
      </c>
      <c r="D107" s="3">
        <v>320</v>
      </c>
      <c r="E107" s="23">
        <v>41725</v>
      </c>
      <c r="F107" s="22" t="s">
        <v>123</v>
      </c>
      <c r="G107" s="88" t="s">
        <v>124</v>
      </c>
      <c r="H107" s="1" t="s">
        <v>772</v>
      </c>
      <c r="I107" s="1"/>
      <c r="J107" s="181">
        <f t="shared" si="16"/>
        <v>0</v>
      </c>
      <c r="K107" s="180">
        <f t="shared" si="17"/>
        <v>0</v>
      </c>
      <c r="L107" s="184"/>
    </row>
    <row r="108" spans="1:13" ht="21" customHeight="1" x14ac:dyDescent="0.25">
      <c r="A108" s="239">
        <v>7000903</v>
      </c>
      <c r="B108" s="29" t="s">
        <v>106</v>
      </c>
      <c r="C108" s="3" t="s">
        <v>142</v>
      </c>
      <c r="D108" s="3">
        <v>80</v>
      </c>
      <c r="E108" s="23">
        <v>43274</v>
      </c>
      <c r="F108" s="22" t="s">
        <v>125</v>
      </c>
      <c r="G108" s="88" t="s">
        <v>126</v>
      </c>
      <c r="H108" s="1" t="s">
        <v>772</v>
      </c>
      <c r="I108" s="1"/>
      <c r="J108" s="181">
        <f t="shared" si="16"/>
        <v>0</v>
      </c>
      <c r="K108" s="180">
        <f t="shared" si="17"/>
        <v>0</v>
      </c>
      <c r="L108" s="184"/>
    </row>
    <row r="109" spans="1:13" ht="21" customHeight="1" x14ac:dyDescent="0.25">
      <c r="A109" s="239">
        <v>7100154</v>
      </c>
      <c r="B109" s="29" t="s">
        <v>63</v>
      </c>
      <c r="C109" s="3" t="s">
        <v>143</v>
      </c>
      <c r="D109" s="3">
        <v>240</v>
      </c>
      <c r="E109" s="23">
        <v>44006</v>
      </c>
      <c r="F109" s="22" t="s">
        <v>127</v>
      </c>
      <c r="G109" s="88" t="s">
        <v>128</v>
      </c>
      <c r="H109" s="1" t="s">
        <v>772</v>
      </c>
      <c r="I109" s="1"/>
      <c r="J109" s="181">
        <f t="shared" si="16"/>
        <v>0</v>
      </c>
      <c r="K109" s="180">
        <f t="shared" si="17"/>
        <v>0</v>
      </c>
      <c r="L109" s="184"/>
    </row>
    <row r="110" spans="1:13" ht="21" customHeight="1" x14ac:dyDescent="0.25">
      <c r="A110" s="239">
        <v>1955063</v>
      </c>
      <c r="B110" s="29" t="s">
        <v>107</v>
      </c>
      <c r="C110" s="3" t="s">
        <v>144</v>
      </c>
      <c r="D110" s="3">
        <v>200</v>
      </c>
      <c r="E110" s="23">
        <v>44113</v>
      </c>
      <c r="F110" s="22" t="s">
        <v>129</v>
      </c>
      <c r="G110" s="88" t="s">
        <v>130</v>
      </c>
      <c r="H110" s="1" t="s">
        <v>772</v>
      </c>
      <c r="I110" s="1"/>
      <c r="J110" s="181">
        <f t="shared" si="16"/>
        <v>0</v>
      </c>
      <c r="K110" s="180">
        <f t="shared" si="17"/>
        <v>0</v>
      </c>
      <c r="L110" s="184"/>
    </row>
    <row r="111" spans="1:13" ht="21" customHeight="1" x14ac:dyDescent="0.25">
      <c r="A111" s="239">
        <v>6106555</v>
      </c>
      <c r="B111" s="29" t="s">
        <v>108</v>
      </c>
      <c r="C111" s="3" t="s">
        <v>145</v>
      </c>
      <c r="D111" s="3">
        <v>960</v>
      </c>
      <c r="E111" s="23">
        <v>46219</v>
      </c>
      <c r="F111" s="22" t="s">
        <v>131</v>
      </c>
      <c r="G111" s="88" t="s">
        <v>132</v>
      </c>
      <c r="H111" s="1" t="s">
        <v>772</v>
      </c>
      <c r="I111" s="1"/>
      <c r="J111" s="181">
        <f t="shared" si="16"/>
        <v>0</v>
      </c>
      <c r="K111" s="180">
        <f t="shared" si="17"/>
        <v>0</v>
      </c>
      <c r="L111" s="184"/>
    </row>
    <row r="112" spans="1:13" ht="21" customHeight="1" x14ac:dyDescent="0.25">
      <c r="A112" s="239">
        <v>8725091</v>
      </c>
      <c r="B112" s="29" t="s">
        <v>109</v>
      </c>
      <c r="C112" s="3" t="s">
        <v>145</v>
      </c>
      <c r="D112" s="3">
        <v>960</v>
      </c>
      <c r="E112" s="23">
        <v>46288</v>
      </c>
      <c r="F112" s="22" t="s">
        <v>133</v>
      </c>
      <c r="G112" s="88" t="s">
        <v>134</v>
      </c>
      <c r="H112" s="1" t="s">
        <v>772</v>
      </c>
      <c r="I112" s="1"/>
      <c r="J112" s="181">
        <f t="shared" si="16"/>
        <v>0</v>
      </c>
      <c r="K112" s="180">
        <f t="shared" si="17"/>
        <v>0</v>
      </c>
      <c r="L112" s="184"/>
    </row>
    <row r="113" spans="1:13" ht="21" customHeight="1" x14ac:dyDescent="0.25">
      <c r="A113" s="243" t="s">
        <v>784</v>
      </c>
      <c r="B113" s="195" t="s">
        <v>43</v>
      </c>
      <c r="C113" s="196"/>
      <c r="D113" s="196"/>
      <c r="E113" s="196"/>
      <c r="F113" s="197"/>
      <c r="G113" s="198"/>
      <c r="H113" s="199"/>
      <c r="L113" s="184"/>
    </row>
    <row r="114" spans="1:13" ht="21" customHeight="1" x14ac:dyDescent="0.25">
      <c r="A114" s="239">
        <v>2328373</v>
      </c>
      <c r="B114" s="29" t="s">
        <v>147</v>
      </c>
      <c r="C114" s="3" t="s">
        <v>145</v>
      </c>
      <c r="D114" s="3">
        <v>160</v>
      </c>
      <c r="E114" s="23">
        <v>1000000496</v>
      </c>
      <c r="F114" s="22" t="s">
        <v>179</v>
      </c>
      <c r="G114" s="88" t="s">
        <v>180</v>
      </c>
      <c r="H114" s="1" t="s">
        <v>774</v>
      </c>
      <c r="I114" s="1"/>
      <c r="J114" s="181">
        <f>+I114*F114</f>
        <v>0</v>
      </c>
      <c r="K114" s="180">
        <f>+I114*G114</f>
        <v>0</v>
      </c>
      <c r="L114" s="181">
        <f>SUM(J114:J139)</f>
        <v>0</v>
      </c>
      <c r="M114" s="180">
        <f>SUM(K114:K139)</f>
        <v>0</v>
      </c>
    </row>
    <row r="115" spans="1:13" ht="21" customHeight="1" x14ac:dyDescent="0.25">
      <c r="A115" s="239">
        <v>2985965</v>
      </c>
      <c r="B115" s="29" t="s">
        <v>148</v>
      </c>
      <c r="C115" s="3" t="s">
        <v>145</v>
      </c>
      <c r="D115" s="3">
        <v>160</v>
      </c>
      <c r="E115" s="23">
        <v>1000001223</v>
      </c>
      <c r="F115" s="22" t="s">
        <v>179</v>
      </c>
      <c r="G115" s="88" t="s">
        <v>180</v>
      </c>
      <c r="H115" s="1" t="s">
        <v>774</v>
      </c>
      <c r="I115" s="1"/>
      <c r="J115" s="181">
        <f t="shared" ref="J115:J139" si="18">+I115*F115</f>
        <v>0</v>
      </c>
      <c r="K115" s="180">
        <f t="shared" ref="K115:K139" si="19">+I115*G115</f>
        <v>0</v>
      </c>
      <c r="L115" s="184"/>
    </row>
    <row r="116" spans="1:13" ht="21" customHeight="1" x14ac:dyDescent="0.25">
      <c r="A116" s="239">
        <v>7007549</v>
      </c>
      <c r="B116" s="29" t="s">
        <v>149</v>
      </c>
      <c r="C116" s="3" t="s">
        <v>142</v>
      </c>
      <c r="D116" s="3">
        <v>156</v>
      </c>
      <c r="E116" s="23">
        <v>1000002789</v>
      </c>
      <c r="F116" s="22" t="s">
        <v>179</v>
      </c>
      <c r="G116" s="88" t="s">
        <v>180</v>
      </c>
      <c r="H116" s="1" t="s">
        <v>774</v>
      </c>
      <c r="I116" s="1"/>
      <c r="J116" s="181">
        <f t="shared" si="18"/>
        <v>0</v>
      </c>
      <c r="K116" s="180">
        <f t="shared" si="19"/>
        <v>0</v>
      </c>
      <c r="L116" s="184"/>
    </row>
    <row r="117" spans="1:13" ht="21" customHeight="1" x14ac:dyDescent="0.25">
      <c r="A117" s="239">
        <v>4295669</v>
      </c>
      <c r="B117" s="29" t="s">
        <v>150</v>
      </c>
      <c r="C117" s="3" t="s">
        <v>193</v>
      </c>
      <c r="D117" s="3">
        <v>183</v>
      </c>
      <c r="E117" s="23">
        <v>1000004108</v>
      </c>
      <c r="F117" s="22" t="s">
        <v>181</v>
      </c>
      <c r="G117" s="88" t="s">
        <v>182</v>
      </c>
      <c r="H117" s="1" t="s">
        <v>774</v>
      </c>
      <c r="I117" s="1"/>
      <c r="J117" s="181">
        <f t="shared" si="18"/>
        <v>0</v>
      </c>
      <c r="K117" s="180">
        <f t="shared" si="19"/>
        <v>0</v>
      </c>
      <c r="L117" s="184"/>
    </row>
    <row r="118" spans="1:13" ht="21" customHeight="1" x14ac:dyDescent="0.25">
      <c r="A118" s="239">
        <v>5147067</v>
      </c>
      <c r="B118" s="29" t="s">
        <v>152</v>
      </c>
      <c r="C118" s="3" t="s">
        <v>145</v>
      </c>
      <c r="D118" s="3">
        <v>160</v>
      </c>
      <c r="E118" s="23">
        <v>1000006188</v>
      </c>
      <c r="F118" s="22" t="s">
        <v>179</v>
      </c>
      <c r="G118" s="88" t="s">
        <v>180</v>
      </c>
      <c r="H118" s="1" t="s">
        <v>774</v>
      </c>
      <c r="I118" s="1"/>
      <c r="J118" s="181">
        <f t="shared" si="18"/>
        <v>0</v>
      </c>
      <c r="K118" s="180">
        <f t="shared" si="19"/>
        <v>0</v>
      </c>
      <c r="L118" s="184"/>
    </row>
    <row r="119" spans="1:13" ht="21" customHeight="1" x14ac:dyDescent="0.25">
      <c r="A119" s="239">
        <v>9905565</v>
      </c>
      <c r="B119" s="29" t="s">
        <v>154</v>
      </c>
      <c r="C119" s="3" t="s">
        <v>145</v>
      </c>
      <c r="D119" s="3">
        <v>160</v>
      </c>
      <c r="E119" s="23">
        <v>1000007470</v>
      </c>
      <c r="F119" s="22" t="s">
        <v>179</v>
      </c>
      <c r="G119" s="88" t="s">
        <v>180</v>
      </c>
      <c r="H119" s="1" t="s">
        <v>774</v>
      </c>
      <c r="I119" s="1"/>
      <c r="J119" s="181">
        <f t="shared" si="18"/>
        <v>0</v>
      </c>
      <c r="K119" s="180">
        <f t="shared" si="19"/>
        <v>0</v>
      </c>
      <c r="L119" s="184"/>
    </row>
    <row r="120" spans="1:13" ht="21" customHeight="1" x14ac:dyDescent="0.25">
      <c r="A120" s="239">
        <v>6662019</v>
      </c>
      <c r="B120" s="29" t="s">
        <v>157</v>
      </c>
      <c r="C120" s="3" t="s">
        <v>142</v>
      </c>
      <c r="D120" s="3">
        <v>160</v>
      </c>
      <c r="E120" s="23" t="s">
        <v>77</v>
      </c>
      <c r="F120" s="22" t="s">
        <v>179</v>
      </c>
      <c r="G120" s="88" t="s">
        <v>180</v>
      </c>
      <c r="H120" s="1" t="s">
        <v>774</v>
      </c>
      <c r="I120" s="1"/>
      <c r="J120" s="181">
        <f t="shared" si="18"/>
        <v>0</v>
      </c>
      <c r="K120" s="180">
        <f t="shared" si="19"/>
        <v>0</v>
      </c>
      <c r="L120" s="184"/>
    </row>
    <row r="121" spans="1:13" ht="21" customHeight="1" x14ac:dyDescent="0.25">
      <c r="A121" s="239">
        <v>7363849</v>
      </c>
      <c r="B121" s="29" t="s">
        <v>158</v>
      </c>
      <c r="C121" s="3" t="s">
        <v>142</v>
      </c>
      <c r="D121" s="3">
        <v>160</v>
      </c>
      <c r="E121" s="23" t="s">
        <v>80</v>
      </c>
      <c r="F121" s="22" t="s">
        <v>179</v>
      </c>
      <c r="G121" s="88" t="s">
        <v>180</v>
      </c>
      <c r="H121" s="1" t="s">
        <v>774</v>
      </c>
      <c r="I121" s="1"/>
      <c r="J121" s="181">
        <f t="shared" si="18"/>
        <v>0</v>
      </c>
      <c r="K121" s="180">
        <f t="shared" si="19"/>
        <v>0</v>
      </c>
      <c r="L121" s="184"/>
    </row>
    <row r="122" spans="1:13" ht="21" customHeight="1" x14ac:dyDescent="0.25">
      <c r="A122" s="239">
        <v>9714213</v>
      </c>
      <c r="B122" s="29" t="s">
        <v>162</v>
      </c>
      <c r="C122" s="3" t="s">
        <v>193</v>
      </c>
      <c r="D122" s="3">
        <v>128</v>
      </c>
      <c r="E122" s="23" t="s">
        <v>84</v>
      </c>
      <c r="F122" s="22" t="s">
        <v>181</v>
      </c>
      <c r="G122" s="88" t="s">
        <v>182</v>
      </c>
      <c r="H122" s="1" t="s">
        <v>774</v>
      </c>
      <c r="I122" s="1"/>
      <c r="J122" s="181">
        <f t="shared" si="18"/>
        <v>0</v>
      </c>
      <c r="K122" s="180">
        <f t="shared" si="19"/>
        <v>0</v>
      </c>
      <c r="L122" s="184"/>
    </row>
    <row r="123" spans="1:13" ht="21" customHeight="1" x14ac:dyDescent="0.25">
      <c r="A123" s="239">
        <v>9714106</v>
      </c>
      <c r="B123" s="29" t="s">
        <v>163</v>
      </c>
      <c r="C123" s="3" t="s">
        <v>195</v>
      </c>
      <c r="D123" s="3">
        <v>144</v>
      </c>
      <c r="E123" s="23" t="s">
        <v>83</v>
      </c>
      <c r="F123" s="22" t="s">
        <v>187</v>
      </c>
      <c r="G123" s="88" t="s">
        <v>188</v>
      </c>
      <c r="H123" s="1" t="s">
        <v>774</v>
      </c>
      <c r="I123" s="1"/>
      <c r="J123" s="181">
        <f t="shared" si="18"/>
        <v>0</v>
      </c>
      <c r="K123" s="180">
        <f t="shared" si="19"/>
        <v>0</v>
      </c>
      <c r="L123" s="184"/>
    </row>
    <row r="124" spans="1:13" ht="21" customHeight="1" x14ac:dyDescent="0.25">
      <c r="A124" s="239">
        <v>9714478</v>
      </c>
      <c r="B124" s="29" t="s">
        <v>164</v>
      </c>
      <c r="C124" s="3" t="s">
        <v>145</v>
      </c>
      <c r="D124" s="3">
        <v>160</v>
      </c>
      <c r="E124" s="23" t="s">
        <v>87</v>
      </c>
      <c r="F124" s="22" t="s">
        <v>179</v>
      </c>
      <c r="G124" s="88" t="s">
        <v>180</v>
      </c>
      <c r="H124" s="1" t="s">
        <v>774</v>
      </c>
      <c r="I124" s="1"/>
      <c r="J124" s="181">
        <f t="shared" si="18"/>
        <v>0</v>
      </c>
      <c r="K124" s="180">
        <f t="shared" si="19"/>
        <v>0</v>
      </c>
      <c r="L124" s="184"/>
    </row>
    <row r="125" spans="1:13" ht="21" customHeight="1" x14ac:dyDescent="0.25">
      <c r="A125" s="239">
        <v>2545937</v>
      </c>
      <c r="B125" s="29" t="s">
        <v>165</v>
      </c>
      <c r="C125" s="3" t="s">
        <v>195</v>
      </c>
      <c r="D125" s="3">
        <v>144</v>
      </c>
      <c r="E125" s="23" t="s">
        <v>71</v>
      </c>
      <c r="F125" s="22" t="s">
        <v>187</v>
      </c>
      <c r="G125" s="88" t="s">
        <v>188</v>
      </c>
      <c r="H125" s="1" t="s">
        <v>774</v>
      </c>
      <c r="I125" s="1"/>
      <c r="J125" s="181">
        <f t="shared" si="18"/>
        <v>0</v>
      </c>
      <c r="K125" s="180">
        <f t="shared" si="19"/>
        <v>0</v>
      </c>
      <c r="L125" s="184"/>
    </row>
    <row r="126" spans="1:13" ht="21" customHeight="1" x14ac:dyDescent="0.25">
      <c r="A126" s="239">
        <v>5998602</v>
      </c>
      <c r="B126" s="29" t="s">
        <v>166</v>
      </c>
      <c r="C126" s="3" t="s">
        <v>196</v>
      </c>
      <c r="D126" s="3">
        <v>91</v>
      </c>
      <c r="E126" s="23" t="s">
        <v>76</v>
      </c>
      <c r="F126" s="22" t="s">
        <v>189</v>
      </c>
      <c r="G126" s="88" t="s">
        <v>190</v>
      </c>
      <c r="H126" s="1" t="s">
        <v>774</v>
      </c>
      <c r="I126" s="1"/>
      <c r="J126" s="181">
        <f t="shared" si="18"/>
        <v>0</v>
      </c>
      <c r="K126" s="180">
        <f t="shared" si="19"/>
        <v>0</v>
      </c>
      <c r="L126" s="184"/>
    </row>
    <row r="127" spans="1:13" ht="21" customHeight="1" x14ac:dyDescent="0.25">
      <c r="A127" s="239">
        <v>9714387</v>
      </c>
      <c r="B127" s="29" t="s">
        <v>168</v>
      </c>
      <c r="C127" s="3" t="s">
        <v>145</v>
      </c>
      <c r="D127" s="3">
        <v>160</v>
      </c>
      <c r="E127" s="23" t="s">
        <v>86</v>
      </c>
      <c r="F127" s="22" t="s">
        <v>179</v>
      </c>
      <c r="G127" s="88" t="s">
        <v>180</v>
      </c>
      <c r="H127" s="1" t="s">
        <v>774</v>
      </c>
      <c r="I127" s="1"/>
      <c r="J127" s="181">
        <f t="shared" si="18"/>
        <v>0</v>
      </c>
      <c r="K127" s="180">
        <f t="shared" si="19"/>
        <v>0</v>
      </c>
      <c r="L127" s="184"/>
    </row>
    <row r="128" spans="1:13" ht="21" customHeight="1" x14ac:dyDescent="0.25">
      <c r="A128" s="239">
        <v>7341754</v>
      </c>
      <c r="B128" s="29" t="s">
        <v>169</v>
      </c>
      <c r="C128" s="3" t="s">
        <v>145</v>
      </c>
      <c r="D128" s="3">
        <v>160</v>
      </c>
      <c r="E128" s="23" t="s">
        <v>79</v>
      </c>
      <c r="F128" s="22" t="s">
        <v>179</v>
      </c>
      <c r="G128" s="88" t="s">
        <v>180</v>
      </c>
      <c r="H128" s="1" t="s">
        <v>774</v>
      </c>
      <c r="I128" s="1"/>
      <c r="J128" s="181">
        <f t="shared" si="18"/>
        <v>0</v>
      </c>
      <c r="K128" s="180">
        <f t="shared" si="19"/>
        <v>0</v>
      </c>
      <c r="L128" s="184"/>
    </row>
    <row r="129" spans="1:13" ht="21" customHeight="1" x14ac:dyDescent="0.25">
      <c r="A129" s="239">
        <v>2458388</v>
      </c>
      <c r="B129" s="29" t="s">
        <v>170</v>
      </c>
      <c r="C129" s="3" t="s">
        <v>145</v>
      </c>
      <c r="D129" s="3">
        <v>160</v>
      </c>
      <c r="E129" s="23" t="s">
        <v>70</v>
      </c>
      <c r="F129" s="22" t="s">
        <v>179</v>
      </c>
      <c r="G129" s="88" t="s">
        <v>180</v>
      </c>
      <c r="H129" s="1" t="s">
        <v>774</v>
      </c>
      <c r="I129" s="1"/>
      <c r="J129" s="181">
        <f t="shared" si="18"/>
        <v>0</v>
      </c>
      <c r="K129" s="180">
        <f t="shared" si="19"/>
        <v>0</v>
      </c>
      <c r="L129" s="184"/>
    </row>
    <row r="130" spans="1:13" ht="21" customHeight="1" x14ac:dyDescent="0.25">
      <c r="A130" s="239">
        <v>41539</v>
      </c>
      <c r="B130" s="29" t="s">
        <v>171</v>
      </c>
      <c r="C130" s="3" t="s">
        <v>142</v>
      </c>
      <c r="D130" s="3">
        <v>160</v>
      </c>
      <c r="E130" s="23" t="s">
        <v>66</v>
      </c>
      <c r="F130" s="22" t="s">
        <v>179</v>
      </c>
      <c r="G130" s="88" t="s">
        <v>180</v>
      </c>
      <c r="H130" s="1" t="s">
        <v>774</v>
      </c>
      <c r="I130" s="1"/>
      <c r="J130" s="181">
        <f t="shared" si="18"/>
        <v>0</v>
      </c>
      <c r="K130" s="180">
        <f t="shared" si="19"/>
        <v>0</v>
      </c>
      <c r="L130" s="184"/>
    </row>
    <row r="131" spans="1:13" ht="21" customHeight="1" x14ac:dyDescent="0.25">
      <c r="A131" s="239">
        <v>41620</v>
      </c>
      <c r="B131" s="29" t="s">
        <v>172</v>
      </c>
      <c r="C131" s="3" t="s">
        <v>142</v>
      </c>
      <c r="D131" s="3">
        <v>160</v>
      </c>
      <c r="E131" s="23" t="s">
        <v>68</v>
      </c>
      <c r="F131" s="22" t="s">
        <v>179</v>
      </c>
      <c r="G131" s="88" t="s">
        <v>180</v>
      </c>
      <c r="H131" s="1" t="s">
        <v>774</v>
      </c>
      <c r="I131" s="1"/>
      <c r="J131" s="181">
        <f t="shared" si="18"/>
        <v>0</v>
      </c>
      <c r="K131" s="180">
        <f t="shared" si="19"/>
        <v>0</v>
      </c>
      <c r="L131" s="184"/>
    </row>
    <row r="132" spans="1:13" ht="21" customHeight="1" x14ac:dyDescent="0.25">
      <c r="A132" s="239">
        <v>13553</v>
      </c>
      <c r="B132" s="29" t="s">
        <v>173</v>
      </c>
      <c r="C132" s="3" t="s">
        <v>142</v>
      </c>
      <c r="D132" s="3">
        <v>160</v>
      </c>
      <c r="E132" s="23" t="s">
        <v>64</v>
      </c>
      <c r="F132" s="22" t="s">
        <v>179</v>
      </c>
      <c r="G132" s="88" t="s">
        <v>180</v>
      </c>
      <c r="H132" s="1" t="s">
        <v>774</v>
      </c>
      <c r="I132" s="1"/>
      <c r="J132" s="181">
        <f t="shared" si="18"/>
        <v>0</v>
      </c>
      <c r="K132" s="180">
        <f t="shared" si="19"/>
        <v>0</v>
      </c>
      <c r="L132" s="184"/>
    </row>
    <row r="133" spans="1:13" ht="21" customHeight="1" x14ac:dyDescent="0.25">
      <c r="A133" s="244">
        <v>13567</v>
      </c>
      <c r="B133" s="200" t="s">
        <v>174</v>
      </c>
      <c r="C133" s="201" t="s">
        <v>197</v>
      </c>
      <c r="D133" s="201">
        <v>96</v>
      </c>
      <c r="E133" s="202" t="s">
        <v>65</v>
      </c>
      <c r="F133" s="203" t="s">
        <v>191</v>
      </c>
      <c r="G133" s="204" t="s">
        <v>192</v>
      </c>
      <c r="H133" s="205" t="s">
        <v>774</v>
      </c>
      <c r="I133" s="1"/>
      <c r="J133" s="181">
        <f t="shared" si="18"/>
        <v>0</v>
      </c>
      <c r="K133" s="180">
        <f t="shared" si="19"/>
        <v>0</v>
      </c>
      <c r="L133" s="184"/>
    </row>
    <row r="134" spans="1:13" ht="21" customHeight="1" x14ac:dyDescent="0.25">
      <c r="A134" s="239">
        <v>41618</v>
      </c>
      <c r="B134" s="29" t="s">
        <v>175</v>
      </c>
      <c r="C134" s="3" t="s">
        <v>198</v>
      </c>
      <c r="D134" s="3">
        <v>149</v>
      </c>
      <c r="E134" s="23" t="s">
        <v>67</v>
      </c>
      <c r="F134" s="22" t="s">
        <v>187</v>
      </c>
      <c r="G134" s="88" t="s">
        <v>188</v>
      </c>
      <c r="H134" s="1" t="s">
        <v>774</v>
      </c>
      <c r="I134" s="1"/>
      <c r="J134" s="181">
        <f t="shared" si="18"/>
        <v>0</v>
      </c>
      <c r="K134" s="180">
        <f t="shared" si="19"/>
        <v>0</v>
      </c>
      <c r="L134" s="184"/>
    </row>
    <row r="135" spans="1:13" ht="21" customHeight="1" x14ac:dyDescent="0.25">
      <c r="A135" s="239">
        <v>4313920</v>
      </c>
      <c r="B135" s="29" t="s">
        <v>176</v>
      </c>
      <c r="C135" s="3" t="s">
        <v>193</v>
      </c>
      <c r="D135" s="3">
        <v>128</v>
      </c>
      <c r="E135" s="23" t="s">
        <v>74</v>
      </c>
      <c r="F135" s="22" t="s">
        <v>181</v>
      </c>
      <c r="G135" s="88" t="s">
        <v>182</v>
      </c>
      <c r="H135" s="1" t="s">
        <v>774</v>
      </c>
      <c r="I135" s="1"/>
      <c r="J135" s="181">
        <f t="shared" si="18"/>
        <v>0</v>
      </c>
      <c r="K135" s="180">
        <f t="shared" si="19"/>
        <v>0</v>
      </c>
      <c r="L135" s="184"/>
    </row>
    <row r="136" spans="1:13" ht="21" customHeight="1" x14ac:dyDescent="0.25">
      <c r="A136" s="239">
        <v>9380270</v>
      </c>
      <c r="B136" s="29" t="s">
        <v>177</v>
      </c>
      <c r="C136" s="3" t="s">
        <v>193</v>
      </c>
      <c r="D136" s="3">
        <v>128</v>
      </c>
      <c r="E136" s="23" t="s">
        <v>82</v>
      </c>
      <c r="F136" s="22" t="s">
        <v>181</v>
      </c>
      <c r="G136" s="88" t="s">
        <v>182</v>
      </c>
      <c r="H136" s="1" t="s">
        <v>774</v>
      </c>
      <c r="I136" s="1"/>
      <c r="J136" s="181">
        <f t="shared" si="18"/>
        <v>0</v>
      </c>
      <c r="K136" s="180">
        <f t="shared" si="19"/>
        <v>0</v>
      </c>
      <c r="L136" s="184"/>
    </row>
    <row r="137" spans="1:13" ht="21" customHeight="1" x14ac:dyDescent="0.25">
      <c r="A137" s="239">
        <v>7380207</v>
      </c>
      <c r="B137" s="29" t="s">
        <v>178</v>
      </c>
      <c r="C137" s="3" t="s">
        <v>145</v>
      </c>
      <c r="D137" s="3">
        <v>160</v>
      </c>
      <c r="E137" s="23" t="s">
        <v>81</v>
      </c>
      <c r="F137" s="22" t="s">
        <v>179</v>
      </c>
      <c r="G137" s="88" t="s">
        <v>180</v>
      </c>
      <c r="H137" s="1" t="s">
        <v>774</v>
      </c>
      <c r="I137" s="1"/>
      <c r="J137" s="181">
        <f t="shared" si="18"/>
        <v>0</v>
      </c>
      <c r="K137" s="180">
        <f t="shared" si="19"/>
        <v>0</v>
      </c>
      <c r="L137" s="184"/>
    </row>
    <row r="138" spans="1:13" ht="21" customHeight="1" x14ac:dyDescent="0.25">
      <c r="A138" s="239">
        <v>7054806</v>
      </c>
      <c r="B138" s="29" t="s">
        <v>153</v>
      </c>
      <c r="C138" s="3" t="s">
        <v>193</v>
      </c>
      <c r="D138" s="3">
        <v>128</v>
      </c>
      <c r="E138" s="23">
        <v>1000006639</v>
      </c>
      <c r="F138" s="22" t="s">
        <v>185</v>
      </c>
      <c r="G138" s="88" t="s">
        <v>186</v>
      </c>
      <c r="H138" s="1" t="s">
        <v>772</v>
      </c>
      <c r="I138" s="1"/>
      <c r="J138" s="181">
        <f t="shared" si="18"/>
        <v>0</v>
      </c>
      <c r="K138" s="180">
        <f t="shared" si="19"/>
        <v>0</v>
      </c>
      <c r="L138" s="184"/>
    </row>
    <row r="139" spans="1:13" ht="21" customHeight="1" x14ac:dyDescent="0.25">
      <c r="A139" s="239">
        <v>9714239</v>
      </c>
      <c r="B139" s="29" t="s">
        <v>167</v>
      </c>
      <c r="C139" s="3" t="s">
        <v>145</v>
      </c>
      <c r="D139" s="3">
        <v>160</v>
      </c>
      <c r="E139" s="23" t="s">
        <v>85</v>
      </c>
      <c r="F139" s="22" t="s">
        <v>179</v>
      </c>
      <c r="G139" s="88" t="s">
        <v>180</v>
      </c>
      <c r="H139" s="1" t="s">
        <v>772</v>
      </c>
      <c r="I139" s="1"/>
      <c r="J139" s="181">
        <f t="shared" si="18"/>
        <v>0</v>
      </c>
      <c r="K139" s="180">
        <f t="shared" si="19"/>
        <v>0</v>
      </c>
      <c r="L139" s="184"/>
    </row>
    <row r="140" spans="1:13" ht="21" customHeight="1" x14ac:dyDescent="0.25">
      <c r="A140" s="245"/>
      <c r="B140" s="194"/>
      <c r="C140" s="1"/>
      <c r="D140" s="1"/>
      <c r="E140" s="1"/>
      <c r="F140" s="59"/>
      <c r="G140" s="60"/>
      <c r="H140" s="1"/>
      <c r="L140" s="184"/>
    </row>
    <row r="141" spans="1:13" ht="21" customHeight="1" x14ac:dyDescent="0.25">
      <c r="A141" s="242" t="s">
        <v>783</v>
      </c>
      <c r="B141" s="44" t="s">
        <v>43</v>
      </c>
      <c r="C141" s="3"/>
      <c r="D141" s="3"/>
      <c r="E141" s="23"/>
      <c r="F141" s="22"/>
      <c r="G141" s="88"/>
      <c r="H141" s="1"/>
      <c r="L141" s="184"/>
    </row>
    <row r="142" spans="1:13" s="212" customFormat="1" ht="21" customHeight="1" x14ac:dyDescent="0.25">
      <c r="A142" s="246">
        <v>4506525</v>
      </c>
      <c r="B142" s="206" t="s">
        <v>151</v>
      </c>
      <c r="C142" s="207" t="s">
        <v>194</v>
      </c>
      <c r="D142" s="207">
        <v>80</v>
      </c>
      <c r="E142" s="208">
        <v>1000004309</v>
      </c>
      <c r="F142" s="209" t="s">
        <v>183</v>
      </c>
      <c r="G142" s="210" t="s">
        <v>184</v>
      </c>
      <c r="H142" s="211" t="s">
        <v>774</v>
      </c>
      <c r="I142" s="1"/>
      <c r="J142" s="181">
        <f t="shared" ref="J142:J146" si="20">+I142*F142</f>
        <v>0</v>
      </c>
      <c r="K142" s="180">
        <f t="shared" ref="K142:K146" si="21">+I142*G142</f>
        <v>0</v>
      </c>
      <c r="L142" s="259">
        <f>SUM(J142:J147)</f>
        <v>0</v>
      </c>
      <c r="M142" s="213">
        <f>SUM(K142:K147)</f>
        <v>0</v>
      </c>
    </row>
    <row r="143" spans="1:13" s="212" customFormat="1" ht="21" customHeight="1" x14ac:dyDescent="0.25">
      <c r="A143" s="246">
        <v>3419199</v>
      </c>
      <c r="B143" s="206" t="s">
        <v>155</v>
      </c>
      <c r="C143" s="207" t="s">
        <v>194</v>
      </c>
      <c r="D143" s="207">
        <v>80</v>
      </c>
      <c r="E143" s="208" t="s">
        <v>72</v>
      </c>
      <c r="F143" s="209" t="s">
        <v>183</v>
      </c>
      <c r="G143" s="210" t="s">
        <v>184</v>
      </c>
      <c r="H143" s="211" t="s">
        <v>772</v>
      </c>
      <c r="I143" s="1"/>
      <c r="J143" s="181">
        <f t="shared" si="20"/>
        <v>0</v>
      </c>
      <c r="K143" s="180">
        <f t="shared" si="21"/>
        <v>0</v>
      </c>
      <c r="L143" s="260"/>
    </row>
    <row r="144" spans="1:13" s="212" customFormat="1" ht="21" customHeight="1" x14ac:dyDescent="0.25">
      <c r="A144" s="246">
        <v>3700499</v>
      </c>
      <c r="B144" s="206" t="s">
        <v>156</v>
      </c>
      <c r="C144" s="207" t="s">
        <v>194</v>
      </c>
      <c r="D144" s="207">
        <v>80</v>
      </c>
      <c r="E144" s="208" t="s">
        <v>73</v>
      </c>
      <c r="F144" s="209" t="s">
        <v>183</v>
      </c>
      <c r="G144" s="210" t="s">
        <v>184</v>
      </c>
      <c r="H144" s="211" t="s">
        <v>774</v>
      </c>
      <c r="I144" s="1"/>
      <c r="J144" s="181">
        <f t="shared" si="20"/>
        <v>0</v>
      </c>
      <c r="K144" s="180">
        <f t="shared" si="21"/>
        <v>0</v>
      </c>
      <c r="L144" s="260"/>
    </row>
    <row r="145" spans="1:13" s="212" customFormat="1" ht="21" customHeight="1" x14ac:dyDescent="0.25">
      <c r="A145" s="246">
        <v>5656200</v>
      </c>
      <c r="B145" s="206" t="s">
        <v>159</v>
      </c>
      <c r="C145" s="207" t="s">
        <v>194</v>
      </c>
      <c r="D145" s="207">
        <v>80</v>
      </c>
      <c r="E145" s="208" t="s">
        <v>75</v>
      </c>
      <c r="F145" s="209" t="s">
        <v>183</v>
      </c>
      <c r="G145" s="210" t="s">
        <v>184</v>
      </c>
      <c r="H145" s="211" t="s">
        <v>774</v>
      </c>
      <c r="I145" s="1"/>
      <c r="J145" s="181">
        <f t="shared" si="20"/>
        <v>0</v>
      </c>
      <c r="K145" s="180">
        <f t="shared" si="21"/>
        <v>0</v>
      </c>
      <c r="L145" s="260"/>
    </row>
    <row r="146" spans="1:13" s="212" customFormat="1" ht="21" customHeight="1" x14ac:dyDescent="0.25">
      <c r="A146" s="246">
        <v>7152020</v>
      </c>
      <c r="B146" s="206" t="s">
        <v>160</v>
      </c>
      <c r="C146" s="207" t="s">
        <v>194</v>
      </c>
      <c r="D146" s="207">
        <v>80</v>
      </c>
      <c r="E146" s="208" t="s">
        <v>78</v>
      </c>
      <c r="F146" s="209" t="s">
        <v>183</v>
      </c>
      <c r="G146" s="210" t="s">
        <v>184</v>
      </c>
      <c r="H146" s="211" t="s">
        <v>774</v>
      </c>
      <c r="I146" s="1"/>
      <c r="J146" s="181">
        <f t="shared" si="20"/>
        <v>0</v>
      </c>
      <c r="K146" s="180">
        <f t="shared" si="21"/>
        <v>0</v>
      </c>
      <c r="L146" s="260"/>
    </row>
    <row r="147" spans="1:13" s="212" customFormat="1" ht="21" customHeight="1" x14ac:dyDescent="0.25">
      <c r="A147" s="246">
        <v>721060</v>
      </c>
      <c r="B147" s="206" t="s">
        <v>161</v>
      </c>
      <c r="C147" s="207" t="s">
        <v>194</v>
      </c>
      <c r="D147" s="207">
        <v>80</v>
      </c>
      <c r="E147" s="208" t="s">
        <v>69</v>
      </c>
      <c r="F147" s="209" t="s">
        <v>183</v>
      </c>
      <c r="G147" s="210" t="s">
        <v>184</v>
      </c>
      <c r="H147" s="211" t="s">
        <v>774</v>
      </c>
      <c r="I147" s="1"/>
      <c r="J147" s="181">
        <f t="shared" ref="J147" si="22">+I147*F147</f>
        <v>0</v>
      </c>
      <c r="K147" s="180">
        <f t="shared" ref="K147" si="23">+I147*G147</f>
        <v>0</v>
      </c>
      <c r="L147" s="260"/>
    </row>
    <row r="148" spans="1:13" ht="21" customHeight="1" x14ac:dyDescent="0.25">
      <c r="A148" s="239"/>
      <c r="B148" s="29"/>
      <c r="C148" s="3"/>
      <c r="D148" s="3"/>
      <c r="E148" s="23"/>
      <c r="F148" s="22"/>
      <c r="G148" s="88"/>
      <c r="H148" s="1"/>
      <c r="L148" s="184"/>
    </row>
    <row r="149" spans="1:13" s="17" customFormat="1" ht="31.5" customHeight="1" x14ac:dyDescent="0.25">
      <c r="A149" s="247" t="s">
        <v>95</v>
      </c>
      <c r="B149" s="44" t="s">
        <v>43</v>
      </c>
      <c r="C149" s="9"/>
      <c r="D149" s="171"/>
      <c r="E149" s="171"/>
      <c r="F149" s="62"/>
      <c r="G149" s="67"/>
      <c r="H149" s="9"/>
      <c r="I149" s="189"/>
      <c r="J149" s="185"/>
      <c r="L149" s="185"/>
    </row>
    <row r="150" spans="1:13" ht="21" customHeight="1" x14ac:dyDescent="0.25">
      <c r="A150" s="239">
        <v>7049241</v>
      </c>
      <c r="B150" s="29" t="s">
        <v>199</v>
      </c>
      <c r="C150" s="3" t="s">
        <v>213</v>
      </c>
      <c r="D150" s="3">
        <v>96</v>
      </c>
      <c r="E150" s="23" t="s">
        <v>205</v>
      </c>
      <c r="F150" s="22" t="s">
        <v>211</v>
      </c>
      <c r="G150" s="88" t="s">
        <v>212</v>
      </c>
      <c r="H150" s="1" t="s">
        <v>774</v>
      </c>
      <c r="I150" s="1"/>
      <c r="J150" s="181">
        <f t="shared" ref="J150:J153" si="24">+I150*F150</f>
        <v>0</v>
      </c>
      <c r="K150" s="180">
        <f t="shared" ref="K150:K153" si="25">+I150*G150</f>
        <v>0</v>
      </c>
      <c r="L150" s="181">
        <f>SUM(J150:J153)</f>
        <v>0</v>
      </c>
      <c r="M150" s="180">
        <f>SUM(K150:K153)</f>
        <v>0</v>
      </c>
    </row>
    <row r="151" spans="1:13" ht="21" customHeight="1" x14ac:dyDescent="0.25">
      <c r="A151" s="239">
        <v>7001604</v>
      </c>
      <c r="B151" s="29" t="s">
        <v>201</v>
      </c>
      <c r="C151" s="3" t="s">
        <v>213</v>
      </c>
      <c r="D151" s="3">
        <v>96</v>
      </c>
      <c r="E151" s="23" t="s">
        <v>207</v>
      </c>
      <c r="F151" s="22" t="s">
        <v>211</v>
      </c>
      <c r="G151" s="88" t="s">
        <v>212</v>
      </c>
      <c r="H151" s="1" t="s">
        <v>774</v>
      </c>
      <c r="I151" s="1"/>
      <c r="J151" s="181">
        <f t="shared" si="24"/>
        <v>0</v>
      </c>
      <c r="K151" s="180">
        <f t="shared" si="25"/>
        <v>0</v>
      </c>
      <c r="L151" s="184"/>
    </row>
    <row r="152" spans="1:13" ht="21" customHeight="1" x14ac:dyDescent="0.25">
      <c r="A152" s="239">
        <v>7000940</v>
      </c>
      <c r="B152" s="29" t="s">
        <v>202</v>
      </c>
      <c r="C152" s="3" t="s">
        <v>213</v>
      </c>
      <c r="D152" s="3">
        <v>96</v>
      </c>
      <c r="E152" s="23" t="s">
        <v>208</v>
      </c>
      <c r="F152" s="22" t="s">
        <v>211</v>
      </c>
      <c r="G152" s="88" t="s">
        <v>212</v>
      </c>
      <c r="H152" s="1" t="s">
        <v>774</v>
      </c>
      <c r="I152" s="1"/>
      <c r="J152" s="181">
        <f t="shared" si="24"/>
        <v>0</v>
      </c>
      <c r="K152" s="180">
        <f t="shared" si="25"/>
        <v>0</v>
      </c>
      <c r="L152" s="184"/>
    </row>
    <row r="153" spans="1:13" ht="21" customHeight="1" x14ac:dyDescent="0.25">
      <c r="A153" s="239">
        <v>4471759</v>
      </c>
      <c r="B153" s="29" t="s">
        <v>203</v>
      </c>
      <c r="C153" s="3" t="s">
        <v>213</v>
      </c>
      <c r="D153" s="3">
        <v>96</v>
      </c>
      <c r="E153" s="23" t="s">
        <v>209</v>
      </c>
      <c r="F153" s="22" t="s">
        <v>211</v>
      </c>
      <c r="G153" s="88" t="s">
        <v>212</v>
      </c>
      <c r="H153" s="1" t="s">
        <v>774</v>
      </c>
      <c r="I153" s="1"/>
      <c r="J153" s="181">
        <f t="shared" si="24"/>
        <v>0</v>
      </c>
      <c r="K153" s="180">
        <f t="shared" si="25"/>
        <v>0</v>
      </c>
      <c r="L153" s="184"/>
    </row>
    <row r="154" spans="1:13" ht="21" customHeight="1" x14ac:dyDescent="0.25">
      <c r="A154" s="239">
        <v>4471742</v>
      </c>
      <c r="B154" s="29" t="s">
        <v>204</v>
      </c>
      <c r="C154" s="3" t="s">
        <v>213</v>
      </c>
      <c r="D154" s="3">
        <v>96</v>
      </c>
      <c r="E154" s="23" t="s">
        <v>210</v>
      </c>
      <c r="F154" s="22" t="s">
        <v>211</v>
      </c>
      <c r="G154" s="88" t="s">
        <v>212</v>
      </c>
      <c r="H154" s="1" t="s">
        <v>772</v>
      </c>
      <c r="L154" s="184"/>
    </row>
    <row r="155" spans="1:13" s="14" customFormat="1" ht="40.5" customHeight="1" x14ac:dyDescent="0.25">
      <c r="A155" s="248" t="s">
        <v>743</v>
      </c>
      <c r="B155" s="102" t="s">
        <v>43</v>
      </c>
      <c r="C155" s="103"/>
      <c r="D155" s="103"/>
      <c r="E155" s="103"/>
      <c r="F155" s="105"/>
      <c r="G155" s="67"/>
      <c r="H155" s="106"/>
      <c r="I155" s="13"/>
      <c r="J155" s="186"/>
      <c r="L155" s="186"/>
    </row>
    <row r="156" spans="1:13" ht="21" customHeight="1" x14ac:dyDescent="0.25">
      <c r="A156" s="23">
        <v>3990714</v>
      </c>
      <c r="B156" s="29" t="s">
        <v>812</v>
      </c>
      <c r="C156" s="29" t="s">
        <v>770</v>
      </c>
      <c r="D156" s="3"/>
      <c r="E156" s="23">
        <v>665400</v>
      </c>
      <c r="F156" s="22">
        <v>7.23</v>
      </c>
      <c r="G156" s="88">
        <v>9.36</v>
      </c>
      <c r="H156" s="1" t="s">
        <v>774</v>
      </c>
      <c r="I156" s="1"/>
      <c r="J156" s="181">
        <f t="shared" ref="J156" si="26">+I156*F156</f>
        <v>0</v>
      </c>
      <c r="K156" s="180">
        <f t="shared" ref="K156" si="27">+I156*G156</f>
        <v>0</v>
      </c>
      <c r="L156" s="181">
        <f>SUM(J156:J159)</f>
        <v>0</v>
      </c>
      <c r="M156" s="180">
        <f>SUM(K156:K159)</f>
        <v>0</v>
      </c>
    </row>
    <row r="157" spans="1:13" ht="21" customHeight="1" x14ac:dyDescent="0.25">
      <c r="A157" s="23"/>
      <c r="B157" s="216"/>
      <c r="C157" s="216"/>
      <c r="D157" s="217"/>
      <c r="E157" s="218"/>
      <c r="F157" s="22">
        <v>10.85</v>
      </c>
      <c r="G157" s="88">
        <v>14.05</v>
      </c>
      <c r="H157" s="23"/>
      <c r="I157" s="225"/>
      <c r="J157" s="226"/>
      <c r="K157" s="227"/>
      <c r="L157" s="184"/>
    </row>
    <row r="158" spans="1:13" ht="21" customHeight="1" x14ac:dyDescent="0.25">
      <c r="A158" s="23">
        <v>2420350</v>
      </c>
      <c r="B158" s="29" t="s">
        <v>814</v>
      </c>
      <c r="C158" s="29" t="s">
        <v>731</v>
      </c>
      <c r="D158" s="3"/>
      <c r="E158" s="23">
        <v>7518</v>
      </c>
      <c r="F158" s="22">
        <v>29.71</v>
      </c>
      <c r="G158" s="88">
        <v>38.46</v>
      </c>
      <c r="H158" s="1" t="s">
        <v>774</v>
      </c>
      <c r="I158" s="1"/>
      <c r="J158" s="181">
        <f t="shared" ref="J158:J159" si="28">+I158*F158</f>
        <v>0</v>
      </c>
      <c r="K158" s="180">
        <f t="shared" ref="K158:K159" si="29">+I158*G158</f>
        <v>0</v>
      </c>
      <c r="L158" s="184"/>
    </row>
    <row r="159" spans="1:13" ht="21" customHeight="1" x14ac:dyDescent="0.25">
      <c r="A159" s="23">
        <v>3963554</v>
      </c>
      <c r="B159" s="29" t="s">
        <v>813</v>
      </c>
      <c r="C159" s="29" t="s">
        <v>771</v>
      </c>
      <c r="D159" s="3"/>
      <c r="E159" s="23">
        <v>615300</v>
      </c>
      <c r="F159" s="22">
        <v>7.23</v>
      </c>
      <c r="G159" s="88">
        <v>9.36</v>
      </c>
      <c r="H159" s="1" t="s">
        <v>774</v>
      </c>
      <c r="I159" s="1"/>
      <c r="J159" s="181">
        <f t="shared" si="28"/>
        <v>0</v>
      </c>
      <c r="K159" s="180">
        <f t="shared" si="29"/>
        <v>0</v>
      </c>
      <c r="L159" s="184"/>
    </row>
    <row r="160" spans="1:13" ht="21" customHeight="1" x14ac:dyDescent="0.25">
      <c r="A160" s="23"/>
      <c r="B160" s="216"/>
      <c r="C160" s="216"/>
      <c r="D160" s="217"/>
      <c r="E160" s="218"/>
      <c r="F160" s="22">
        <v>10.85</v>
      </c>
      <c r="G160" s="88">
        <v>14.05</v>
      </c>
      <c r="H160" s="23"/>
      <c r="I160" s="225"/>
      <c r="J160" s="226"/>
      <c r="K160" s="227"/>
      <c r="L160" s="184"/>
    </row>
    <row r="161" spans="1:13" ht="21" customHeight="1" x14ac:dyDescent="0.25">
      <c r="A161" s="242" t="s">
        <v>96</v>
      </c>
      <c r="B161" s="44" t="s">
        <v>43</v>
      </c>
      <c r="C161" s="8"/>
      <c r="D161" s="8"/>
      <c r="E161" s="8"/>
      <c r="F161" s="62"/>
      <c r="G161" s="63"/>
      <c r="H161" s="9"/>
      <c r="L161" s="184"/>
    </row>
    <row r="162" spans="1:13" ht="21" customHeight="1" x14ac:dyDescent="0.25">
      <c r="A162" s="239">
        <v>7170366</v>
      </c>
      <c r="B162" s="29" t="s">
        <v>815</v>
      </c>
      <c r="C162" s="3" t="s">
        <v>446</v>
      </c>
      <c r="D162" s="3">
        <v>78</v>
      </c>
      <c r="E162" s="23">
        <v>13440</v>
      </c>
      <c r="F162" s="22" t="s">
        <v>785</v>
      </c>
      <c r="G162" s="88">
        <v>27.55</v>
      </c>
      <c r="H162" s="1" t="s">
        <v>774</v>
      </c>
      <c r="I162" s="1"/>
      <c r="J162" s="181">
        <f>+I162*21.28</f>
        <v>0</v>
      </c>
      <c r="K162" s="180">
        <f>+I162*G162</f>
        <v>0</v>
      </c>
      <c r="L162" s="181">
        <f>SUM(J162:J173)</f>
        <v>0</v>
      </c>
      <c r="M162" s="180">
        <f>SUM(K162:K173)</f>
        <v>0</v>
      </c>
    </row>
    <row r="163" spans="1:13" ht="21" customHeight="1" x14ac:dyDescent="0.25">
      <c r="A163" s="239">
        <v>7139956</v>
      </c>
      <c r="B163" s="29" t="s">
        <v>816</v>
      </c>
      <c r="C163" s="3" t="s">
        <v>141</v>
      </c>
      <c r="D163" s="3">
        <v>78</v>
      </c>
      <c r="E163" s="23">
        <v>23415</v>
      </c>
      <c r="F163" s="22" t="s">
        <v>785</v>
      </c>
      <c r="G163" s="88">
        <v>27.55</v>
      </c>
      <c r="H163" s="1" t="s">
        <v>774</v>
      </c>
      <c r="I163" s="1"/>
      <c r="J163" s="181">
        <f t="shared" ref="J163:J164" si="30">+I163*21.28</f>
        <v>0</v>
      </c>
      <c r="K163" s="180">
        <f>+I163*G163</f>
        <v>0</v>
      </c>
      <c r="L163" s="184"/>
    </row>
    <row r="164" spans="1:13" ht="21" customHeight="1" x14ac:dyDescent="0.25">
      <c r="A164" s="239">
        <v>7174555</v>
      </c>
      <c r="B164" s="29" t="s">
        <v>817</v>
      </c>
      <c r="C164" s="3" t="s">
        <v>141</v>
      </c>
      <c r="D164" s="3">
        <v>156</v>
      </c>
      <c r="E164" s="23">
        <v>43424</v>
      </c>
      <c r="F164" s="22" t="s">
        <v>785</v>
      </c>
      <c r="G164" s="88">
        <v>27.55</v>
      </c>
      <c r="H164" s="1" t="s">
        <v>774</v>
      </c>
      <c r="I164" s="1"/>
      <c r="J164" s="181">
        <f t="shared" si="30"/>
        <v>0</v>
      </c>
      <c r="K164" s="180">
        <f>+I164*G164</f>
        <v>0</v>
      </c>
      <c r="L164" s="184"/>
    </row>
    <row r="165" spans="1:13" ht="21" customHeight="1" x14ac:dyDescent="0.25">
      <c r="A165" s="239">
        <v>4557637</v>
      </c>
      <c r="B165" s="29" t="s">
        <v>818</v>
      </c>
      <c r="C165" s="3" t="s">
        <v>447</v>
      </c>
      <c r="D165" s="3">
        <v>107</v>
      </c>
      <c r="E165" s="23">
        <v>54410</v>
      </c>
      <c r="F165" s="22" t="s">
        <v>787</v>
      </c>
      <c r="G165" s="88">
        <v>5.88</v>
      </c>
      <c r="H165" s="1" t="s">
        <v>774</v>
      </c>
      <c r="I165" s="1"/>
      <c r="J165" s="181">
        <f>+I165*(4.54+10.05)</f>
        <v>0</v>
      </c>
      <c r="K165" s="190">
        <f>+I165*(5.88+13.01)</f>
        <v>0</v>
      </c>
      <c r="L165" s="184"/>
    </row>
    <row r="166" spans="1:13" ht="21" customHeight="1" x14ac:dyDescent="0.25">
      <c r="A166" s="239">
        <v>4557637</v>
      </c>
      <c r="B166" s="216"/>
      <c r="C166" s="217"/>
      <c r="D166" s="217"/>
      <c r="E166" s="218"/>
      <c r="F166" s="22" t="s">
        <v>786</v>
      </c>
      <c r="G166" s="88">
        <v>13.01</v>
      </c>
      <c r="H166" s="1" t="s">
        <v>774</v>
      </c>
      <c r="I166" s="214"/>
      <c r="J166" s="215"/>
      <c r="K166" s="219"/>
      <c r="L166" s="184"/>
    </row>
    <row r="167" spans="1:13" ht="21" customHeight="1" x14ac:dyDescent="0.25">
      <c r="A167" s="239">
        <v>1803303</v>
      </c>
      <c r="B167" s="29" t="s">
        <v>819</v>
      </c>
      <c r="C167" s="3" t="s">
        <v>448</v>
      </c>
      <c r="D167" s="3">
        <v>214</v>
      </c>
      <c r="E167" s="23">
        <v>54411</v>
      </c>
      <c r="F167" s="22" t="s">
        <v>787</v>
      </c>
      <c r="G167" s="88">
        <v>5.88</v>
      </c>
      <c r="H167" s="1" t="s">
        <v>774</v>
      </c>
      <c r="I167" s="1"/>
      <c r="J167" s="181">
        <f>+I167*(4.54+10.05)</f>
        <v>0</v>
      </c>
      <c r="K167" s="181">
        <f>+I167*18.89</f>
        <v>0</v>
      </c>
      <c r="L167" s="184"/>
    </row>
    <row r="168" spans="1:13" ht="21" customHeight="1" x14ac:dyDescent="0.25">
      <c r="A168" s="239">
        <v>1803303</v>
      </c>
      <c r="B168" s="216"/>
      <c r="C168" s="217"/>
      <c r="D168" s="217"/>
      <c r="E168" s="218"/>
      <c r="F168" s="22" t="s">
        <v>786</v>
      </c>
      <c r="G168" s="88">
        <v>13.01</v>
      </c>
      <c r="H168" s="1" t="s">
        <v>774</v>
      </c>
      <c r="I168" s="214"/>
      <c r="J168" s="215"/>
      <c r="K168" s="219"/>
      <c r="L168" s="184"/>
    </row>
    <row r="169" spans="1:13" ht="21" customHeight="1" x14ac:dyDescent="0.25">
      <c r="A169" s="239">
        <v>7088589</v>
      </c>
      <c r="B169" s="29" t="s">
        <v>824</v>
      </c>
      <c r="C169" s="3" t="s">
        <v>141</v>
      </c>
      <c r="D169" s="3"/>
      <c r="E169" s="23">
        <v>54485</v>
      </c>
      <c r="F169" s="22" t="s">
        <v>785</v>
      </c>
      <c r="G169" s="88">
        <v>27.55</v>
      </c>
      <c r="H169" s="1" t="s">
        <v>774</v>
      </c>
      <c r="I169" s="1"/>
      <c r="J169" s="181">
        <f t="shared" ref="J169:J170" si="31">+I169*21.28</f>
        <v>0</v>
      </c>
      <c r="K169" s="180">
        <f>+I169*G169</f>
        <v>0</v>
      </c>
      <c r="L169" s="184"/>
    </row>
    <row r="170" spans="1:13" ht="21" customHeight="1" x14ac:dyDescent="0.25">
      <c r="A170" s="239">
        <v>7093054</v>
      </c>
      <c r="B170" s="29" t="s">
        <v>823</v>
      </c>
      <c r="C170" s="3" t="s">
        <v>141</v>
      </c>
      <c r="D170" s="3"/>
      <c r="E170" s="23">
        <v>54487</v>
      </c>
      <c r="F170" s="22" t="s">
        <v>785</v>
      </c>
      <c r="G170" s="88">
        <v>27.55</v>
      </c>
      <c r="H170" s="1" t="s">
        <v>774</v>
      </c>
      <c r="I170" s="1"/>
      <c r="J170" s="181">
        <f t="shared" si="31"/>
        <v>0</v>
      </c>
      <c r="K170" s="180">
        <f>+I170*G170</f>
        <v>0</v>
      </c>
      <c r="L170" s="184"/>
    </row>
    <row r="171" spans="1:13" ht="21" customHeight="1" x14ac:dyDescent="0.25">
      <c r="A171" s="239">
        <v>7093056</v>
      </c>
      <c r="B171" s="29" t="s">
        <v>820</v>
      </c>
      <c r="C171" s="3" t="s">
        <v>141</v>
      </c>
      <c r="D171" s="3"/>
      <c r="E171" s="23">
        <v>81401</v>
      </c>
      <c r="F171" s="22" t="s">
        <v>788</v>
      </c>
      <c r="G171" s="88">
        <v>69</v>
      </c>
      <c r="H171" s="1" t="s">
        <v>774</v>
      </c>
      <c r="I171" s="1"/>
      <c r="J171" s="181">
        <f>53.3*I171</f>
        <v>0</v>
      </c>
      <c r="K171" s="59"/>
      <c r="L171" s="184"/>
    </row>
    <row r="172" spans="1:13" ht="21" customHeight="1" x14ac:dyDescent="0.25">
      <c r="A172" s="239">
        <v>7088514</v>
      </c>
      <c r="B172" s="29" t="s">
        <v>822</v>
      </c>
      <c r="C172" s="3" t="s">
        <v>141</v>
      </c>
      <c r="D172" s="3"/>
      <c r="E172" s="23">
        <v>54486</v>
      </c>
      <c r="F172" s="22" t="s">
        <v>785</v>
      </c>
      <c r="G172" s="88">
        <v>27.55</v>
      </c>
      <c r="H172" s="1" t="s">
        <v>772</v>
      </c>
      <c r="I172" s="1"/>
      <c r="J172" s="181">
        <f>21.28*I172</f>
        <v>0</v>
      </c>
      <c r="K172" s="180">
        <f>+I172*G172</f>
        <v>0</v>
      </c>
      <c r="L172" s="184"/>
    </row>
    <row r="173" spans="1:13" ht="21" customHeight="1" x14ac:dyDescent="0.25">
      <c r="A173" s="239">
        <v>7093059</v>
      </c>
      <c r="B173" s="29" t="s">
        <v>821</v>
      </c>
      <c r="C173" s="3" t="s">
        <v>141</v>
      </c>
      <c r="D173" s="3"/>
      <c r="E173" s="23">
        <v>94403</v>
      </c>
      <c r="F173" s="22" t="s">
        <v>789</v>
      </c>
      <c r="G173" s="88">
        <v>43.91</v>
      </c>
      <c r="H173" s="1" t="s">
        <v>772</v>
      </c>
      <c r="I173" s="1"/>
      <c r="J173" s="181">
        <f>33.92*I173</f>
        <v>0</v>
      </c>
      <c r="K173" s="180">
        <f>+I173*G173</f>
        <v>0</v>
      </c>
      <c r="L173" s="184"/>
    </row>
    <row r="174" spans="1:13" ht="21" customHeight="1" x14ac:dyDescent="0.25">
      <c r="A174" s="242" t="s">
        <v>42</v>
      </c>
      <c r="B174" s="44" t="s">
        <v>43</v>
      </c>
      <c r="C174" s="8"/>
      <c r="D174" s="8"/>
      <c r="E174" s="8"/>
      <c r="F174" s="62"/>
      <c r="G174" s="63"/>
      <c r="H174" s="9"/>
      <c r="L174" s="184"/>
    </row>
    <row r="175" spans="1:13" ht="21" customHeight="1" x14ac:dyDescent="0.25">
      <c r="A175" s="239">
        <v>4365688</v>
      </c>
      <c r="B175" s="29" t="s">
        <v>225</v>
      </c>
      <c r="C175" s="3" t="s">
        <v>450</v>
      </c>
      <c r="D175" s="3">
        <v>192</v>
      </c>
      <c r="E175" s="193">
        <v>828</v>
      </c>
      <c r="F175" s="22" t="s">
        <v>240</v>
      </c>
      <c r="G175" s="88" t="s">
        <v>241</v>
      </c>
      <c r="H175" s="1" t="s">
        <v>774</v>
      </c>
      <c r="I175" s="1"/>
      <c r="J175" s="181">
        <f t="shared" ref="J175:J178" si="32">+I175*F175</f>
        <v>0</v>
      </c>
      <c r="K175" s="180">
        <f t="shared" ref="K175:K178" si="33">+I175*G175</f>
        <v>0</v>
      </c>
      <c r="L175" s="181">
        <f>SUM(J175:J206)</f>
        <v>0</v>
      </c>
      <c r="M175" s="180">
        <f>SUM(K175:K206)</f>
        <v>0</v>
      </c>
    </row>
    <row r="176" spans="1:13" ht="21" customHeight="1" x14ac:dyDescent="0.25">
      <c r="A176" s="239">
        <v>4673749</v>
      </c>
      <c r="B176" s="29" t="s">
        <v>226</v>
      </c>
      <c r="C176" s="3" t="s">
        <v>451</v>
      </c>
      <c r="D176" s="3">
        <v>384</v>
      </c>
      <c r="E176" s="193">
        <v>2725</v>
      </c>
      <c r="F176" s="22" t="s">
        <v>242</v>
      </c>
      <c r="G176" s="88" t="s">
        <v>243</v>
      </c>
      <c r="H176" s="1" t="s">
        <v>774</v>
      </c>
      <c r="I176" s="1"/>
      <c r="J176" s="181">
        <f t="shared" si="32"/>
        <v>0</v>
      </c>
      <c r="K176" s="180">
        <f t="shared" si="33"/>
        <v>0</v>
      </c>
      <c r="L176" s="184"/>
    </row>
    <row r="177" spans="1:12" ht="21" customHeight="1" x14ac:dyDescent="0.25">
      <c r="A177" s="239">
        <v>1069749</v>
      </c>
      <c r="B177" s="29" t="s">
        <v>14</v>
      </c>
      <c r="C177" s="3" t="s">
        <v>452</v>
      </c>
      <c r="D177" s="3">
        <v>240</v>
      </c>
      <c r="E177" s="193">
        <v>3480</v>
      </c>
      <c r="F177" s="22" t="s">
        <v>244</v>
      </c>
      <c r="G177" s="88" t="s">
        <v>245</v>
      </c>
      <c r="H177" s="1" t="s">
        <v>774</v>
      </c>
      <c r="I177" s="1"/>
      <c r="J177" s="181">
        <f t="shared" si="32"/>
        <v>0</v>
      </c>
      <c r="K177" s="180">
        <f t="shared" si="33"/>
        <v>0</v>
      </c>
      <c r="L177" s="184"/>
    </row>
    <row r="178" spans="1:12" ht="21" customHeight="1" x14ac:dyDescent="0.25">
      <c r="A178" s="239">
        <v>5135128</v>
      </c>
      <c r="B178" s="29" t="s">
        <v>6</v>
      </c>
      <c r="C178" s="3" t="s">
        <v>455</v>
      </c>
      <c r="D178" s="3">
        <v>384</v>
      </c>
      <c r="E178" s="193">
        <v>8061</v>
      </c>
      <c r="F178" s="22" t="s">
        <v>251</v>
      </c>
      <c r="G178" s="88" t="s">
        <v>252</v>
      </c>
      <c r="H178" s="1" t="s">
        <v>774</v>
      </c>
      <c r="I178" s="1"/>
      <c r="J178" s="181">
        <f t="shared" si="32"/>
        <v>0</v>
      </c>
      <c r="K178" s="180">
        <f t="shared" si="33"/>
        <v>0</v>
      </c>
      <c r="L178" s="184"/>
    </row>
    <row r="179" spans="1:12" ht="21" customHeight="1" x14ac:dyDescent="0.25">
      <c r="A179" s="239">
        <v>8845168</v>
      </c>
      <c r="B179" s="29" t="s">
        <v>17</v>
      </c>
      <c r="C179" s="3" t="s">
        <v>457</v>
      </c>
      <c r="D179" s="3">
        <v>126</v>
      </c>
      <c r="E179" s="193">
        <v>8733</v>
      </c>
      <c r="F179" s="22" t="s">
        <v>255</v>
      </c>
      <c r="G179" s="88" t="s">
        <v>243</v>
      </c>
      <c r="H179" s="1" t="s">
        <v>774</v>
      </c>
      <c r="I179" s="1"/>
      <c r="J179" s="181">
        <f t="shared" ref="J179:J206" si="34">+I179*F179</f>
        <v>0</v>
      </c>
      <c r="K179" s="180">
        <f t="shared" ref="K179:K206" si="35">+I179*G179</f>
        <v>0</v>
      </c>
      <c r="L179" s="184"/>
    </row>
    <row r="180" spans="1:12" ht="21" customHeight="1" x14ac:dyDescent="0.25">
      <c r="A180" s="239">
        <v>534786</v>
      </c>
      <c r="B180" s="29" t="s">
        <v>19</v>
      </c>
      <c r="C180" s="3" t="s">
        <v>459</v>
      </c>
      <c r="D180" s="3">
        <v>192</v>
      </c>
      <c r="E180" s="193">
        <v>9718</v>
      </c>
      <c r="F180" s="22" t="s">
        <v>258</v>
      </c>
      <c r="G180" s="88" t="s">
        <v>259</v>
      </c>
      <c r="H180" s="1" t="s">
        <v>774</v>
      </c>
      <c r="I180" s="1"/>
      <c r="J180" s="181">
        <f t="shared" si="34"/>
        <v>0</v>
      </c>
      <c r="K180" s="180">
        <f t="shared" si="35"/>
        <v>0</v>
      </c>
      <c r="L180" s="184"/>
    </row>
    <row r="181" spans="1:12" ht="21" customHeight="1" x14ac:dyDescent="0.25">
      <c r="A181" s="239">
        <v>1592999</v>
      </c>
      <c r="B181" s="29" t="s">
        <v>20</v>
      </c>
      <c r="C181" s="3" t="s">
        <v>460</v>
      </c>
      <c r="D181" s="3">
        <v>288</v>
      </c>
      <c r="E181" s="23">
        <v>10988</v>
      </c>
      <c r="F181" s="22" t="s">
        <v>260</v>
      </c>
      <c r="G181" s="88" t="s">
        <v>261</v>
      </c>
      <c r="H181" s="1" t="s">
        <v>774</v>
      </c>
      <c r="I181" s="1"/>
      <c r="J181" s="181">
        <f t="shared" si="34"/>
        <v>0</v>
      </c>
      <c r="K181" s="180">
        <f t="shared" si="35"/>
        <v>0</v>
      </c>
      <c r="L181" s="184"/>
    </row>
    <row r="182" spans="1:12" ht="21" customHeight="1" x14ac:dyDescent="0.25">
      <c r="A182" s="239">
        <v>1569266</v>
      </c>
      <c r="B182" s="29" t="s">
        <v>21</v>
      </c>
      <c r="C182" s="3" t="s">
        <v>461</v>
      </c>
      <c r="D182" s="3">
        <v>240</v>
      </c>
      <c r="E182" s="23">
        <v>11108</v>
      </c>
      <c r="F182" s="22" t="s">
        <v>262</v>
      </c>
      <c r="G182" s="88" t="s">
        <v>263</v>
      </c>
      <c r="H182" s="1" t="s">
        <v>774</v>
      </c>
      <c r="I182" s="1"/>
      <c r="J182" s="181">
        <f t="shared" si="34"/>
        <v>0</v>
      </c>
      <c r="K182" s="180">
        <f t="shared" si="35"/>
        <v>0</v>
      </c>
      <c r="L182" s="184"/>
    </row>
    <row r="183" spans="1:12" ht="21" customHeight="1" x14ac:dyDescent="0.25">
      <c r="A183" s="239">
        <v>2416380</v>
      </c>
      <c r="B183" s="29" t="s">
        <v>231</v>
      </c>
      <c r="C183" s="3" t="s">
        <v>464</v>
      </c>
      <c r="D183" s="3">
        <v>182</v>
      </c>
      <c r="E183" s="23">
        <v>13457</v>
      </c>
      <c r="F183" s="22" t="s">
        <v>268</v>
      </c>
      <c r="G183" s="88" t="s">
        <v>269</v>
      </c>
      <c r="H183" s="1" t="s">
        <v>774</v>
      </c>
      <c r="I183" s="1"/>
      <c r="J183" s="181">
        <f t="shared" si="34"/>
        <v>0</v>
      </c>
      <c r="K183" s="180">
        <f t="shared" si="35"/>
        <v>0</v>
      </c>
      <c r="L183" s="184"/>
    </row>
    <row r="184" spans="1:12" ht="21" customHeight="1" x14ac:dyDescent="0.25">
      <c r="A184" s="239">
        <v>2972863</v>
      </c>
      <c r="B184" s="29" t="s">
        <v>23</v>
      </c>
      <c r="C184" s="3" t="s">
        <v>466</v>
      </c>
      <c r="D184" s="3">
        <v>160</v>
      </c>
      <c r="E184" s="23">
        <v>13918</v>
      </c>
      <c r="F184" s="22" t="s">
        <v>270</v>
      </c>
      <c r="G184" s="88" t="s">
        <v>271</v>
      </c>
      <c r="H184" s="1" t="s">
        <v>774</v>
      </c>
      <c r="I184" s="1"/>
      <c r="J184" s="181">
        <f t="shared" si="34"/>
        <v>0</v>
      </c>
      <c r="K184" s="180">
        <f t="shared" si="35"/>
        <v>0</v>
      </c>
      <c r="L184" s="184"/>
    </row>
    <row r="185" spans="1:12" ht="21" customHeight="1" x14ac:dyDescent="0.25">
      <c r="A185" s="239">
        <v>2972879</v>
      </c>
      <c r="B185" s="29" t="s">
        <v>24</v>
      </c>
      <c r="C185" s="3" t="s">
        <v>467</v>
      </c>
      <c r="D185" s="3">
        <v>140</v>
      </c>
      <c r="E185" s="23">
        <v>13940</v>
      </c>
      <c r="F185" s="22" t="s">
        <v>272</v>
      </c>
      <c r="G185" s="88" t="s">
        <v>273</v>
      </c>
      <c r="H185" s="1" t="s">
        <v>774</v>
      </c>
      <c r="I185" s="1"/>
      <c r="J185" s="181">
        <f t="shared" si="34"/>
        <v>0</v>
      </c>
      <c r="K185" s="180">
        <f t="shared" si="35"/>
        <v>0</v>
      </c>
      <c r="L185" s="184"/>
    </row>
    <row r="186" spans="1:12" ht="21" customHeight="1" x14ac:dyDescent="0.25">
      <c r="A186" s="239">
        <v>2972895</v>
      </c>
      <c r="B186" s="29" t="s">
        <v>25</v>
      </c>
      <c r="C186" s="3" t="s">
        <v>468</v>
      </c>
      <c r="D186" s="3">
        <v>144</v>
      </c>
      <c r="E186" s="23">
        <v>14006</v>
      </c>
      <c r="F186" s="22" t="s">
        <v>274</v>
      </c>
      <c r="G186" s="88" t="s">
        <v>248</v>
      </c>
      <c r="H186" s="1" t="s">
        <v>774</v>
      </c>
      <c r="I186" s="1"/>
      <c r="J186" s="181">
        <f t="shared" si="34"/>
        <v>0</v>
      </c>
      <c r="K186" s="180">
        <f t="shared" si="35"/>
        <v>0</v>
      </c>
      <c r="L186" s="184"/>
    </row>
    <row r="187" spans="1:12" ht="21" customHeight="1" x14ac:dyDescent="0.25">
      <c r="A187" s="239">
        <v>2971259</v>
      </c>
      <c r="B187" s="29" t="s">
        <v>26</v>
      </c>
      <c r="C187" s="3" t="s">
        <v>470</v>
      </c>
      <c r="D187" s="3">
        <v>192</v>
      </c>
      <c r="E187" s="23">
        <v>14010</v>
      </c>
      <c r="F187" s="22" t="s">
        <v>277</v>
      </c>
      <c r="G187" s="88" t="s">
        <v>278</v>
      </c>
      <c r="H187" s="1" t="s">
        <v>774</v>
      </c>
      <c r="I187" s="1"/>
      <c r="J187" s="181">
        <f t="shared" si="34"/>
        <v>0</v>
      </c>
      <c r="K187" s="180">
        <f t="shared" si="35"/>
        <v>0</v>
      </c>
      <c r="L187" s="184"/>
    </row>
    <row r="188" spans="1:12" ht="21" customHeight="1" x14ac:dyDescent="0.25">
      <c r="A188" s="239">
        <v>3607668</v>
      </c>
      <c r="B188" s="29" t="s">
        <v>27</v>
      </c>
      <c r="C188" s="3" t="s">
        <v>471</v>
      </c>
      <c r="D188" s="3">
        <v>84</v>
      </c>
      <c r="E188" s="23">
        <v>14839</v>
      </c>
      <c r="F188" s="22" t="s">
        <v>279</v>
      </c>
      <c r="G188" s="88" t="s">
        <v>280</v>
      </c>
      <c r="H188" s="1" t="s">
        <v>774</v>
      </c>
      <c r="I188" s="1"/>
      <c r="J188" s="181">
        <f t="shared" si="34"/>
        <v>0</v>
      </c>
      <c r="K188" s="180">
        <f t="shared" si="35"/>
        <v>0</v>
      </c>
      <c r="L188" s="184"/>
    </row>
    <row r="189" spans="1:12" ht="21" customHeight="1" x14ac:dyDescent="0.25">
      <c r="A189" s="239">
        <v>2181980</v>
      </c>
      <c r="B189" s="29" t="s">
        <v>235</v>
      </c>
      <c r="C189" s="3" t="s">
        <v>474</v>
      </c>
      <c r="D189" s="3">
        <v>96</v>
      </c>
      <c r="E189" s="23">
        <v>16387</v>
      </c>
      <c r="F189" s="22" t="s">
        <v>285</v>
      </c>
      <c r="G189" s="88" t="s">
        <v>286</v>
      </c>
      <c r="H189" s="1" t="s">
        <v>774</v>
      </c>
      <c r="I189" s="1"/>
      <c r="J189" s="181">
        <f t="shared" si="34"/>
        <v>0</v>
      </c>
      <c r="K189" s="180">
        <f t="shared" si="35"/>
        <v>0</v>
      </c>
      <c r="L189" s="184"/>
    </row>
    <row r="190" spans="1:12" ht="21" customHeight="1" x14ac:dyDescent="0.25">
      <c r="A190" s="239">
        <v>4979088</v>
      </c>
      <c r="B190" s="29" t="s">
        <v>236</v>
      </c>
      <c r="C190" s="3" t="s">
        <v>475</v>
      </c>
      <c r="D190" s="3">
        <v>160</v>
      </c>
      <c r="E190" s="23">
        <v>17015</v>
      </c>
      <c r="F190" s="22" t="s">
        <v>287</v>
      </c>
      <c r="G190" s="88" t="s">
        <v>288</v>
      </c>
      <c r="H190" s="1" t="s">
        <v>774</v>
      </c>
      <c r="I190" s="1"/>
      <c r="J190" s="181">
        <f t="shared" si="34"/>
        <v>0</v>
      </c>
      <c r="K190" s="180">
        <f t="shared" si="35"/>
        <v>0</v>
      </c>
      <c r="L190" s="184"/>
    </row>
    <row r="191" spans="1:12" ht="21" customHeight="1" x14ac:dyDescent="0.25">
      <c r="A191" s="239">
        <v>7036653</v>
      </c>
      <c r="B191" s="29" t="s">
        <v>28</v>
      </c>
      <c r="C191" s="3" t="s">
        <v>459</v>
      </c>
      <c r="D191" s="3">
        <v>24</v>
      </c>
      <c r="E191" s="23">
        <v>17040</v>
      </c>
      <c r="F191" s="22" t="s">
        <v>289</v>
      </c>
      <c r="G191" s="88" t="s">
        <v>290</v>
      </c>
      <c r="H191" s="1" t="s">
        <v>774</v>
      </c>
      <c r="I191" s="1"/>
      <c r="J191" s="181">
        <f t="shared" si="34"/>
        <v>0</v>
      </c>
      <c r="K191" s="180">
        <f t="shared" si="35"/>
        <v>0</v>
      </c>
      <c r="L191" s="184"/>
    </row>
    <row r="192" spans="1:12" ht="21" customHeight="1" x14ac:dyDescent="0.25">
      <c r="A192" s="239">
        <v>7091554</v>
      </c>
      <c r="B192" s="29" t="s">
        <v>29</v>
      </c>
      <c r="C192" s="3" t="s">
        <v>476</v>
      </c>
      <c r="D192" s="3">
        <v>192</v>
      </c>
      <c r="E192" s="23">
        <v>17279</v>
      </c>
      <c r="F192" s="22" t="s">
        <v>291</v>
      </c>
      <c r="G192" s="88" t="s">
        <v>292</v>
      </c>
      <c r="H192" s="1" t="s">
        <v>774</v>
      </c>
      <c r="I192" s="1"/>
      <c r="J192" s="181">
        <f t="shared" si="34"/>
        <v>0</v>
      </c>
      <c r="K192" s="180">
        <f t="shared" si="35"/>
        <v>0</v>
      </c>
      <c r="L192" s="184"/>
    </row>
    <row r="193" spans="1:13" ht="21" customHeight="1" x14ac:dyDescent="0.25">
      <c r="A193" s="239">
        <v>6843155</v>
      </c>
      <c r="B193" s="29" t="s">
        <v>30</v>
      </c>
      <c r="C193" s="3" t="s">
        <v>458</v>
      </c>
      <c r="D193" s="3">
        <v>60</v>
      </c>
      <c r="E193" s="23">
        <v>18148</v>
      </c>
      <c r="F193" s="22" t="s">
        <v>293</v>
      </c>
      <c r="G193" s="88" t="s">
        <v>294</v>
      </c>
      <c r="H193" s="1" t="s">
        <v>774</v>
      </c>
      <c r="I193" s="1"/>
      <c r="J193" s="181">
        <f t="shared" si="34"/>
        <v>0</v>
      </c>
      <c r="K193" s="180">
        <f t="shared" si="35"/>
        <v>0</v>
      </c>
      <c r="L193" s="184"/>
    </row>
    <row r="194" spans="1:13" ht="21" customHeight="1" x14ac:dyDescent="0.25">
      <c r="A194" s="239">
        <v>4396566</v>
      </c>
      <c r="B194" s="29" t="s">
        <v>224</v>
      </c>
      <c r="C194" s="3" t="s">
        <v>449</v>
      </c>
      <c r="D194" s="3">
        <v>150</v>
      </c>
      <c r="E194" s="193">
        <v>577</v>
      </c>
      <c r="F194" s="22" t="s">
        <v>238</v>
      </c>
      <c r="G194" s="88" t="s">
        <v>239</v>
      </c>
      <c r="H194" s="1" t="s">
        <v>772</v>
      </c>
      <c r="I194" s="1"/>
      <c r="J194" s="181">
        <f t="shared" si="34"/>
        <v>0</v>
      </c>
      <c r="K194" s="180">
        <f t="shared" si="35"/>
        <v>0</v>
      </c>
      <c r="L194" s="184"/>
    </row>
    <row r="195" spans="1:13" ht="21" customHeight="1" x14ac:dyDescent="0.25">
      <c r="A195" s="239">
        <v>4793481</v>
      </c>
      <c r="B195" s="29" t="s">
        <v>15</v>
      </c>
      <c r="C195" s="3" t="s">
        <v>453</v>
      </c>
      <c r="D195" s="3">
        <v>120</v>
      </c>
      <c r="E195" s="193">
        <v>3593</v>
      </c>
      <c r="F195" s="22" t="s">
        <v>246</v>
      </c>
      <c r="G195" s="88" t="s">
        <v>247</v>
      </c>
      <c r="H195" s="1" t="s">
        <v>772</v>
      </c>
      <c r="I195" s="1"/>
      <c r="J195" s="181">
        <f t="shared" si="34"/>
        <v>0</v>
      </c>
      <c r="K195" s="180">
        <f t="shared" si="35"/>
        <v>0</v>
      </c>
      <c r="L195" s="184"/>
    </row>
    <row r="196" spans="1:13" ht="21" customHeight="1" x14ac:dyDescent="0.25">
      <c r="A196" s="239">
        <v>1298223</v>
      </c>
      <c r="B196" s="29" t="s">
        <v>227</v>
      </c>
      <c r="C196" s="3" t="s">
        <v>454</v>
      </c>
      <c r="D196" s="3">
        <v>240</v>
      </c>
      <c r="E196" s="193">
        <v>4280</v>
      </c>
      <c r="F196" s="22" t="s">
        <v>135</v>
      </c>
      <c r="G196" s="88" t="s">
        <v>248</v>
      </c>
      <c r="H196" s="1" t="s">
        <v>772</v>
      </c>
      <c r="I196" s="1"/>
      <c r="J196" s="181">
        <f t="shared" si="34"/>
        <v>0</v>
      </c>
      <c r="K196" s="180">
        <f t="shared" si="35"/>
        <v>0</v>
      </c>
      <c r="L196" s="184"/>
    </row>
    <row r="197" spans="1:13" ht="21" customHeight="1" x14ac:dyDescent="0.25">
      <c r="A197" s="239">
        <v>5228455</v>
      </c>
      <c r="B197" s="29" t="s">
        <v>16</v>
      </c>
      <c r="C197" s="3" t="s">
        <v>456</v>
      </c>
      <c r="D197" s="3">
        <v>120</v>
      </c>
      <c r="E197" s="193">
        <v>8202</v>
      </c>
      <c r="F197" s="22" t="s">
        <v>253</v>
      </c>
      <c r="G197" s="88" t="s">
        <v>254</v>
      </c>
      <c r="H197" s="1" t="s">
        <v>772</v>
      </c>
      <c r="I197" s="1"/>
      <c r="J197" s="181">
        <f t="shared" si="34"/>
        <v>0</v>
      </c>
      <c r="K197" s="180">
        <f t="shared" si="35"/>
        <v>0</v>
      </c>
      <c r="L197" s="184"/>
    </row>
    <row r="198" spans="1:13" ht="21" customHeight="1" x14ac:dyDescent="0.25">
      <c r="A198" s="239">
        <v>8889996</v>
      </c>
      <c r="B198" s="29" t="s">
        <v>18</v>
      </c>
      <c r="C198" s="3" t="s">
        <v>458</v>
      </c>
      <c r="D198" s="3">
        <v>120</v>
      </c>
      <c r="E198" s="193">
        <v>8763</v>
      </c>
      <c r="F198" s="22" t="s">
        <v>256</v>
      </c>
      <c r="G198" s="88" t="s">
        <v>257</v>
      </c>
      <c r="H198" s="1" t="s">
        <v>772</v>
      </c>
      <c r="I198" s="1"/>
      <c r="J198" s="181">
        <f t="shared" si="34"/>
        <v>0</v>
      </c>
      <c r="K198" s="180">
        <f t="shared" si="35"/>
        <v>0</v>
      </c>
      <c r="L198" s="184"/>
    </row>
    <row r="199" spans="1:13" ht="21" customHeight="1" x14ac:dyDescent="0.25">
      <c r="A199" s="239">
        <v>1769870</v>
      </c>
      <c r="B199" s="29" t="s">
        <v>229</v>
      </c>
      <c r="C199" s="3" t="s">
        <v>462</v>
      </c>
      <c r="D199" s="3">
        <v>180</v>
      </c>
      <c r="E199" s="23">
        <v>11782</v>
      </c>
      <c r="F199" s="22" t="s">
        <v>264</v>
      </c>
      <c r="G199" s="88" t="s">
        <v>265</v>
      </c>
      <c r="H199" s="1" t="s">
        <v>772</v>
      </c>
      <c r="I199" s="1"/>
      <c r="J199" s="181">
        <f t="shared" si="34"/>
        <v>0</v>
      </c>
      <c r="K199" s="180">
        <f t="shared" si="35"/>
        <v>0</v>
      </c>
      <c r="L199" s="184"/>
    </row>
    <row r="200" spans="1:13" ht="21" customHeight="1" x14ac:dyDescent="0.25">
      <c r="A200" s="239">
        <v>1841651</v>
      </c>
      <c r="B200" s="29" t="s">
        <v>230</v>
      </c>
      <c r="C200" s="3" t="s">
        <v>463</v>
      </c>
      <c r="D200" s="3">
        <v>250</v>
      </c>
      <c r="E200" s="23">
        <v>12194</v>
      </c>
      <c r="F200" s="22" t="s">
        <v>266</v>
      </c>
      <c r="G200" s="88" t="s">
        <v>267</v>
      </c>
      <c r="H200" s="1" t="s">
        <v>772</v>
      </c>
      <c r="I200" s="1"/>
      <c r="J200" s="181">
        <f t="shared" si="34"/>
        <v>0</v>
      </c>
      <c r="K200" s="180">
        <f t="shared" si="35"/>
        <v>0</v>
      </c>
      <c r="L200" s="184"/>
    </row>
    <row r="201" spans="1:13" ht="21" customHeight="1" x14ac:dyDescent="0.25">
      <c r="A201" s="239">
        <v>2972828</v>
      </c>
      <c r="B201" s="29" t="s">
        <v>22</v>
      </c>
      <c r="C201" s="3" t="s">
        <v>465</v>
      </c>
      <c r="D201" s="3">
        <v>126</v>
      </c>
      <c r="E201" s="23">
        <v>13862</v>
      </c>
      <c r="F201" s="22" t="s">
        <v>242</v>
      </c>
      <c r="G201" s="88" t="s">
        <v>243</v>
      </c>
      <c r="H201" s="1" t="s">
        <v>772</v>
      </c>
      <c r="I201" s="1"/>
      <c r="J201" s="181">
        <f t="shared" si="34"/>
        <v>0</v>
      </c>
      <c r="K201" s="180">
        <f t="shared" si="35"/>
        <v>0</v>
      </c>
      <c r="L201" s="184"/>
    </row>
    <row r="202" spans="1:13" ht="21" customHeight="1" x14ac:dyDescent="0.25">
      <c r="A202" s="239">
        <v>2972923</v>
      </c>
      <c r="B202" s="29" t="s">
        <v>232</v>
      </c>
      <c r="C202" s="3" t="s">
        <v>469</v>
      </c>
      <c r="D202" s="3">
        <v>128</v>
      </c>
      <c r="E202" s="23">
        <v>14007</v>
      </c>
      <c r="F202" s="22" t="s">
        <v>275</v>
      </c>
      <c r="G202" s="88" t="s">
        <v>276</v>
      </c>
      <c r="H202" s="1" t="s">
        <v>772</v>
      </c>
      <c r="I202" s="1"/>
      <c r="J202" s="181">
        <f t="shared" si="34"/>
        <v>0</v>
      </c>
      <c r="K202" s="180">
        <f t="shared" si="35"/>
        <v>0</v>
      </c>
      <c r="L202" s="184"/>
    </row>
    <row r="203" spans="1:13" ht="21" customHeight="1" x14ac:dyDescent="0.25">
      <c r="A203" s="239">
        <v>7076480</v>
      </c>
      <c r="B203" s="29" t="s">
        <v>233</v>
      </c>
      <c r="C203" s="3" t="s">
        <v>472</v>
      </c>
      <c r="D203" s="3">
        <v>144</v>
      </c>
      <c r="E203" s="23">
        <v>15191</v>
      </c>
      <c r="F203" s="22" t="s">
        <v>281</v>
      </c>
      <c r="G203" s="88" t="s">
        <v>282</v>
      </c>
      <c r="H203" s="1" t="s">
        <v>772</v>
      </c>
      <c r="I203" s="1"/>
      <c r="J203" s="181">
        <f t="shared" si="34"/>
        <v>0</v>
      </c>
      <c r="K203" s="180">
        <f t="shared" si="35"/>
        <v>0</v>
      </c>
      <c r="L203" s="184"/>
    </row>
    <row r="204" spans="1:13" ht="21" customHeight="1" x14ac:dyDescent="0.25">
      <c r="A204" s="239">
        <v>9907468</v>
      </c>
      <c r="B204" s="29" t="s">
        <v>234</v>
      </c>
      <c r="C204" s="3" t="s">
        <v>473</v>
      </c>
      <c r="D204" s="3">
        <v>240</v>
      </c>
      <c r="E204" s="23">
        <v>16206</v>
      </c>
      <c r="F204" s="22" t="s">
        <v>283</v>
      </c>
      <c r="G204" s="88" t="s">
        <v>284</v>
      </c>
      <c r="H204" s="1" t="s">
        <v>772</v>
      </c>
      <c r="I204" s="1"/>
      <c r="J204" s="181">
        <f t="shared" si="34"/>
        <v>0</v>
      </c>
      <c r="K204" s="180">
        <f t="shared" si="35"/>
        <v>0</v>
      </c>
      <c r="L204" s="184"/>
    </row>
    <row r="205" spans="1:13" ht="21" customHeight="1" x14ac:dyDescent="0.25">
      <c r="A205" s="239">
        <v>7165134</v>
      </c>
      <c r="B205" s="29" t="s">
        <v>31</v>
      </c>
      <c r="C205" s="3" t="s">
        <v>477</v>
      </c>
      <c r="D205" s="3">
        <v>126</v>
      </c>
      <c r="E205" s="23">
        <v>19402</v>
      </c>
      <c r="F205" s="22" t="s">
        <v>295</v>
      </c>
      <c r="G205" s="88" t="s">
        <v>296</v>
      </c>
      <c r="H205" s="1" t="s">
        <v>772</v>
      </c>
      <c r="I205" s="1"/>
      <c r="J205" s="181">
        <f t="shared" si="34"/>
        <v>0</v>
      </c>
      <c r="K205" s="180">
        <f t="shared" si="35"/>
        <v>0</v>
      </c>
      <c r="L205" s="184"/>
    </row>
    <row r="206" spans="1:13" ht="21" customHeight="1" x14ac:dyDescent="0.25">
      <c r="A206" s="239">
        <v>2322931</v>
      </c>
      <c r="B206" s="29" t="s">
        <v>237</v>
      </c>
      <c r="C206" s="3" t="s">
        <v>478</v>
      </c>
      <c r="D206" s="3">
        <v>120</v>
      </c>
      <c r="E206" s="23">
        <v>19465</v>
      </c>
      <c r="F206" s="22" t="s">
        <v>297</v>
      </c>
      <c r="G206" s="88" t="s">
        <v>298</v>
      </c>
      <c r="H206" s="1" t="s">
        <v>772</v>
      </c>
      <c r="I206" s="1"/>
      <c r="J206" s="181">
        <f t="shared" si="34"/>
        <v>0</v>
      </c>
      <c r="K206" s="180">
        <f t="shared" si="35"/>
        <v>0</v>
      </c>
      <c r="L206" s="184"/>
    </row>
    <row r="207" spans="1:13" ht="21" customHeight="1" x14ac:dyDescent="0.25">
      <c r="A207" s="242" t="s">
        <v>97</v>
      </c>
      <c r="B207" s="44" t="s">
        <v>43</v>
      </c>
      <c r="C207" s="8"/>
      <c r="D207" s="8"/>
      <c r="E207" s="8"/>
      <c r="F207" s="62"/>
      <c r="G207" s="63"/>
      <c r="H207" s="9"/>
      <c r="L207" s="184"/>
    </row>
    <row r="208" spans="1:13" ht="21" customHeight="1" x14ac:dyDescent="0.25">
      <c r="A208" s="239">
        <v>7013429</v>
      </c>
      <c r="B208" s="29" t="s">
        <v>301</v>
      </c>
      <c r="C208" s="3" t="s">
        <v>479</v>
      </c>
      <c r="D208" s="3">
        <v>240</v>
      </c>
      <c r="E208" s="23">
        <v>11003</v>
      </c>
      <c r="F208" s="22" t="s">
        <v>305</v>
      </c>
      <c r="G208" s="88" t="s">
        <v>306</v>
      </c>
      <c r="H208" s="1" t="s">
        <v>774</v>
      </c>
      <c r="I208" s="1"/>
      <c r="J208" s="181">
        <f t="shared" ref="J208:J212" si="36">+I208*F208</f>
        <v>0</v>
      </c>
      <c r="K208" s="180">
        <f t="shared" ref="K208:K212" si="37">+I208*G208</f>
        <v>0</v>
      </c>
      <c r="L208" s="182">
        <f>SUM(J208:J212)</f>
        <v>0</v>
      </c>
      <c r="M208" s="176">
        <f>SUM(K208:K212)</f>
        <v>0</v>
      </c>
    </row>
    <row r="209" spans="1:13" ht="21" customHeight="1" x14ac:dyDescent="0.25">
      <c r="A209" s="239">
        <v>7025756</v>
      </c>
      <c r="B209" s="29" t="s">
        <v>302</v>
      </c>
      <c r="C209" s="3" t="s">
        <v>480</v>
      </c>
      <c r="D209" s="3">
        <v>80</v>
      </c>
      <c r="E209" s="23">
        <v>15011</v>
      </c>
      <c r="F209" s="22" t="s">
        <v>307</v>
      </c>
      <c r="G209" s="88" t="s">
        <v>308</v>
      </c>
      <c r="H209" s="1" t="s">
        <v>774</v>
      </c>
      <c r="I209" s="1"/>
      <c r="J209" s="181">
        <f t="shared" si="36"/>
        <v>0</v>
      </c>
      <c r="K209" s="180">
        <f t="shared" si="37"/>
        <v>0</v>
      </c>
      <c r="L209" s="184"/>
    </row>
    <row r="210" spans="1:13" ht="21" customHeight="1" x14ac:dyDescent="0.25">
      <c r="A210" s="239">
        <v>7064809</v>
      </c>
      <c r="B210" s="29" t="s">
        <v>89</v>
      </c>
      <c r="C210" s="3" t="s">
        <v>480</v>
      </c>
      <c r="D210" s="3">
        <v>80</v>
      </c>
      <c r="E210" s="23">
        <v>80650</v>
      </c>
      <c r="F210" s="22" t="s">
        <v>309</v>
      </c>
      <c r="G210" s="88" t="s">
        <v>310</v>
      </c>
      <c r="H210" s="1" t="s">
        <v>774</v>
      </c>
      <c r="I210" s="1"/>
      <c r="J210" s="181">
        <f t="shared" si="36"/>
        <v>0</v>
      </c>
      <c r="K210" s="180">
        <f t="shared" si="37"/>
        <v>0</v>
      </c>
      <c r="L210" s="184"/>
    </row>
    <row r="211" spans="1:13" ht="21" customHeight="1" x14ac:dyDescent="0.25">
      <c r="A211" s="239">
        <v>615189</v>
      </c>
      <c r="B211" s="29" t="s">
        <v>303</v>
      </c>
      <c r="C211" s="3" t="s">
        <v>481</v>
      </c>
      <c r="D211" s="3">
        <v>90160</v>
      </c>
      <c r="E211" s="23">
        <v>90501</v>
      </c>
      <c r="F211" s="22" t="s">
        <v>311</v>
      </c>
      <c r="G211" s="88" t="s">
        <v>312</v>
      </c>
      <c r="H211" s="1" t="s">
        <v>772</v>
      </c>
      <c r="I211" s="1"/>
      <c r="J211" s="181">
        <f t="shared" si="36"/>
        <v>0</v>
      </c>
      <c r="K211" s="180">
        <f t="shared" si="37"/>
        <v>0</v>
      </c>
      <c r="L211" s="184"/>
    </row>
    <row r="212" spans="1:13" ht="21" customHeight="1" x14ac:dyDescent="0.25">
      <c r="A212" s="239">
        <v>6908238</v>
      </c>
      <c r="B212" s="29" t="s">
        <v>304</v>
      </c>
      <c r="C212" s="3" t="s">
        <v>482</v>
      </c>
      <c r="D212" s="3"/>
      <c r="E212" s="23">
        <v>90502</v>
      </c>
      <c r="F212" s="22" t="s">
        <v>313</v>
      </c>
      <c r="G212" s="88" t="s">
        <v>314</v>
      </c>
      <c r="H212" s="1" t="s">
        <v>772</v>
      </c>
      <c r="I212" s="1"/>
      <c r="J212" s="181">
        <f t="shared" si="36"/>
        <v>0</v>
      </c>
      <c r="K212" s="180">
        <f t="shared" si="37"/>
        <v>0</v>
      </c>
      <c r="L212" s="184"/>
    </row>
    <row r="213" spans="1:13" ht="21" customHeight="1" x14ac:dyDescent="0.25">
      <c r="A213" s="242" t="s">
        <v>98</v>
      </c>
      <c r="B213" s="44" t="s">
        <v>43</v>
      </c>
      <c r="C213" s="8"/>
      <c r="D213" s="8"/>
      <c r="E213" s="8"/>
      <c r="F213" s="62"/>
      <c r="G213" s="63"/>
      <c r="H213" s="9"/>
      <c r="L213" s="184"/>
    </row>
    <row r="214" spans="1:13" ht="21" customHeight="1" x14ac:dyDescent="0.25">
      <c r="A214" s="239">
        <v>1270479</v>
      </c>
      <c r="B214" s="29" t="s">
        <v>33</v>
      </c>
      <c r="C214" s="3" t="s">
        <v>483</v>
      </c>
      <c r="D214" s="3">
        <v>24</v>
      </c>
      <c r="E214" s="23">
        <v>63527</v>
      </c>
      <c r="F214" s="22" t="s">
        <v>315</v>
      </c>
      <c r="G214" s="88" t="s">
        <v>316</v>
      </c>
      <c r="H214" s="1" t="s">
        <v>774</v>
      </c>
      <c r="I214" s="1"/>
      <c r="J214" s="181">
        <f t="shared" ref="J214:J223" si="38">+I214*F214</f>
        <v>0</v>
      </c>
      <c r="K214" s="180">
        <f t="shared" ref="K214:K223" si="39">+I214*G214</f>
        <v>0</v>
      </c>
      <c r="L214" s="182">
        <f>SUM(J214:J239)</f>
        <v>0</v>
      </c>
      <c r="M214" s="176">
        <f>SUM(K214:K239)</f>
        <v>0</v>
      </c>
    </row>
    <row r="215" spans="1:13" ht="21" customHeight="1" x14ac:dyDescent="0.25">
      <c r="A215" s="239">
        <v>656094</v>
      </c>
      <c r="B215" s="29" t="s">
        <v>35</v>
      </c>
      <c r="C215" s="3" t="s">
        <v>486</v>
      </c>
      <c r="D215" s="3">
        <v>128</v>
      </c>
      <c r="E215" s="23">
        <v>63912</v>
      </c>
      <c r="F215" s="22" t="s">
        <v>321</v>
      </c>
      <c r="G215" s="88" t="s">
        <v>322</v>
      </c>
      <c r="H215" s="1" t="s">
        <v>774</v>
      </c>
      <c r="I215" s="1"/>
      <c r="J215" s="181">
        <f t="shared" si="38"/>
        <v>0</v>
      </c>
      <c r="K215" s="180">
        <f t="shared" si="39"/>
        <v>0</v>
      </c>
      <c r="L215" s="258"/>
      <c r="M215" s="7"/>
    </row>
    <row r="216" spans="1:13" ht="21" customHeight="1" x14ac:dyDescent="0.25">
      <c r="A216" s="239">
        <v>136663</v>
      </c>
      <c r="B216" s="29" t="s">
        <v>5</v>
      </c>
      <c r="C216" s="3" t="s">
        <v>490</v>
      </c>
      <c r="D216" s="3">
        <v>72</v>
      </c>
      <c r="E216" s="23">
        <v>73140</v>
      </c>
      <c r="F216" s="22" t="s">
        <v>327</v>
      </c>
      <c r="G216" s="88" t="s">
        <v>328</v>
      </c>
      <c r="H216" s="1" t="s">
        <v>774</v>
      </c>
      <c r="I216" s="1"/>
      <c r="J216" s="181">
        <f t="shared" si="38"/>
        <v>0</v>
      </c>
      <c r="K216" s="180">
        <f t="shared" si="39"/>
        <v>0</v>
      </c>
      <c r="L216" s="258"/>
      <c r="M216" s="7"/>
    </row>
    <row r="217" spans="1:13" ht="21" customHeight="1" x14ac:dyDescent="0.25">
      <c r="A217" s="239">
        <v>1564487</v>
      </c>
      <c r="B217" s="29" t="s">
        <v>361</v>
      </c>
      <c r="C217" s="3" t="s">
        <v>486</v>
      </c>
      <c r="D217" s="3">
        <v>128</v>
      </c>
      <c r="E217" s="23">
        <v>78353</v>
      </c>
      <c r="F217" s="22" t="s">
        <v>333</v>
      </c>
      <c r="G217" s="88" t="s">
        <v>334</v>
      </c>
      <c r="H217" s="1" t="s">
        <v>774</v>
      </c>
      <c r="I217" s="1"/>
      <c r="J217" s="181">
        <f t="shared" si="38"/>
        <v>0</v>
      </c>
      <c r="K217" s="180">
        <f t="shared" si="39"/>
        <v>0</v>
      </c>
      <c r="L217" s="258"/>
      <c r="M217" s="7"/>
    </row>
    <row r="218" spans="1:13" ht="21" customHeight="1" x14ac:dyDescent="0.25">
      <c r="A218" s="239">
        <v>664021</v>
      </c>
      <c r="B218" s="29" t="s">
        <v>36</v>
      </c>
      <c r="C218" s="3" t="s">
        <v>493</v>
      </c>
      <c r="D218" s="3">
        <v>60</v>
      </c>
      <c r="E218" s="23">
        <v>78356</v>
      </c>
      <c r="F218" s="22" t="s">
        <v>335</v>
      </c>
      <c r="G218" s="88" t="s">
        <v>336</v>
      </c>
      <c r="H218" s="1" t="s">
        <v>774</v>
      </c>
      <c r="I218" s="1"/>
      <c r="J218" s="181">
        <f t="shared" si="38"/>
        <v>0</v>
      </c>
      <c r="K218" s="180">
        <f t="shared" si="39"/>
        <v>0</v>
      </c>
      <c r="L218" s="184"/>
    </row>
    <row r="219" spans="1:13" ht="21" customHeight="1" x14ac:dyDescent="0.25">
      <c r="A219" s="239">
        <v>664021</v>
      </c>
      <c r="B219" s="29" t="s">
        <v>364</v>
      </c>
      <c r="C219" s="3" t="s">
        <v>493</v>
      </c>
      <c r="D219" s="3">
        <v>60</v>
      </c>
      <c r="E219" s="23">
        <v>78365</v>
      </c>
      <c r="F219" s="22" t="s">
        <v>341</v>
      </c>
      <c r="G219" s="88" t="s">
        <v>342</v>
      </c>
      <c r="H219" s="1" t="s">
        <v>774</v>
      </c>
      <c r="I219" s="1"/>
      <c r="J219" s="181">
        <f t="shared" si="38"/>
        <v>0</v>
      </c>
      <c r="K219" s="180">
        <f t="shared" si="39"/>
        <v>0</v>
      </c>
      <c r="L219" s="184"/>
    </row>
    <row r="220" spans="1:13" ht="21" customHeight="1" x14ac:dyDescent="0.25">
      <c r="A220" s="239">
        <v>748531</v>
      </c>
      <c r="B220" s="29" t="s">
        <v>37</v>
      </c>
      <c r="C220" s="3" t="s">
        <v>495</v>
      </c>
      <c r="D220" s="3">
        <v>72</v>
      </c>
      <c r="E220" s="23">
        <v>78366</v>
      </c>
      <c r="F220" s="22" t="s">
        <v>339</v>
      </c>
      <c r="G220" s="88" t="s">
        <v>340</v>
      </c>
      <c r="H220" s="1" t="s">
        <v>774</v>
      </c>
      <c r="I220" s="1"/>
      <c r="J220" s="181">
        <f t="shared" si="38"/>
        <v>0</v>
      </c>
      <c r="K220" s="180">
        <f t="shared" si="39"/>
        <v>0</v>
      </c>
      <c r="L220" s="184"/>
    </row>
    <row r="221" spans="1:13" ht="21" customHeight="1" x14ac:dyDescent="0.25">
      <c r="A221" s="239">
        <v>2607824</v>
      </c>
      <c r="B221" s="29" t="s">
        <v>38</v>
      </c>
      <c r="C221" s="3" t="s">
        <v>496</v>
      </c>
      <c r="D221" s="3">
        <v>72</v>
      </c>
      <c r="E221" s="23">
        <v>78367</v>
      </c>
      <c r="F221" s="22" t="s">
        <v>341</v>
      </c>
      <c r="G221" s="88" t="s">
        <v>342</v>
      </c>
      <c r="H221" s="1" t="s">
        <v>774</v>
      </c>
      <c r="I221" s="1"/>
      <c r="J221" s="181">
        <f t="shared" si="38"/>
        <v>0</v>
      </c>
      <c r="K221" s="180">
        <f t="shared" si="39"/>
        <v>0</v>
      </c>
      <c r="L221" s="184"/>
    </row>
    <row r="222" spans="1:13" ht="21" customHeight="1" x14ac:dyDescent="0.25">
      <c r="A222" s="239">
        <v>1427709</v>
      </c>
      <c r="B222" s="29" t="s">
        <v>365</v>
      </c>
      <c r="C222" s="3" t="s">
        <v>497</v>
      </c>
      <c r="D222" s="3">
        <v>60</v>
      </c>
      <c r="E222" s="23">
        <v>78368</v>
      </c>
      <c r="F222" s="22" t="s">
        <v>331</v>
      </c>
      <c r="G222" s="88" t="s">
        <v>332</v>
      </c>
      <c r="H222" s="1" t="s">
        <v>774</v>
      </c>
      <c r="I222" s="1"/>
      <c r="J222" s="181">
        <f t="shared" si="38"/>
        <v>0</v>
      </c>
      <c r="K222" s="180">
        <f t="shared" si="39"/>
        <v>0</v>
      </c>
      <c r="L222" s="184"/>
    </row>
    <row r="223" spans="1:13" ht="21" customHeight="1" x14ac:dyDescent="0.25">
      <c r="A223" s="239">
        <v>2607824</v>
      </c>
      <c r="B223" s="29" t="s">
        <v>368</v>
      </c>
      <c r="C223" s="3" t="s">
        <v>496</v>
      </c>
      <c r="D223" s="3">
        <v>72</v>
      </c>
      <c r="E223" s="23">
        <v>78637</v>
      </c>
      <c r="F223" s="22" t="s">
        <v>329</v>
      </c>
      <c r="G223" s="88" t="s">
        <v>330</v>
      </c>
      <c r="H223" s="1" t="s">
        <v>774</v>
      </c>
      <c r="I223" s="1"/>
      <c r="J223" s="181">
        <f t="shared" si="38"/>
        <v>0</v>
      </c>
      <c r="K223" s="180">
        <f t="shared" si="39"/>
        <v>0</v>
      </c>
      <c r="L223" s="184"/>
    </row>
    <row r="224" spans="1:13" ht="21" customHeight="1" x14ac:dyDescent="0.25">
      <c r="A224" s="239">
        <v>4332989</v>
      </c>
      <c r="B224" s="29" t="s">
        <v>39</v>
      </c>
      <c r="C224" s="3" t="s">
        <v>490</v>
      </c>
      <c r="D224" s="3">
        <v>72</v>
      </c>
      <c r="E224" s="23">
        <v>78639</v>
      </c>
      <c r="F224" s="22" t="s">
        <v>348</v>
      </c>
      <c r="G224" s="88" t="s">
        <v>349</v>
      </c>
      <c r="H224" s="1" t="s">
        <v>774</v>
      </c>
      <c r="I224" s="1"/>
      <c r="J224" s="181">
        <f t="shared" ref="J224:J239" si="40">+I224*F224</f>
        <v>0</v>
      </c>
      <c r="K224" s="180">
        <f t="shared" ref="K224:K239" si="41">+I224*G224</f>
        <v>0</v>
      </c>
      <c r="L224" s="184"/>
    </row>
    <row r="225" spans="1:12" ht="21" customHeight="1" x14ac:dyDescent="0.25">
      <c r="A225" s="239">
        <v>5243702</v>
      </c>
      <c r="B225" s="29" t="s">
        <v>40</v>
      </c>
      <c r="C225" s="3" t="s">
        <v>502</v>
      </c>
      <c r="D225" s="3">
        <v>96</v>
      </c>
      <c r="E225" s="23">
        <v>78673</v>
      </c>
      <c r="F225" s="22" t="s">
        <v>352</v>
      </c>
      <c r="G225" s="88" t="s">
        <v>353</v>
      </c>
      <c r="H225" s="1" t="s">
        <v>774</v>
      </c>
      <c r="I225" s="1"/>
      <c r="J225" s="181">
        <f t="shared" si="40"/>
        <v>0</v>
      </c>
      <c r="K225" s="180">
        <f t="shared" si="41"/>
        <v>0</v>
      </c>
      <c r="L225" s="184"/>
    </row>
    <row r="226" spans="1:12" ht="21" customHeight="1" x14ac:dyDescent="0.25">
      <c r="A226" s="239">
        <v>1555719</v>
      </c>
      <c r="B226" s="29" t="s">
        <v>41</v>
      </c>
      <c r="C226" s="3" t="s">
        <v>490</v>
      </c>
      <c r="D226" s="3">
        <v>72</v>
      </c>
      <c r="E226" s="23">
        <v>78985</v>
      </c>
      <c r="F226" s="22" t="s">
        <v>329</v>
      </c>
      <c r="G226" s="88" t="s">
        <v>330</v>
      </c>
      <c r="H226" s="1" t="s">
        <v>774</v>
      </c>
      <c r="I226" s="1"/>
      <c r="J226" s="181">
        <f t="shared" si="40"/>
        <v>0</v>
      </c>
      <c r="K226" s="180">
        <f t="shared" si="41"/>
        <v>0</v>
      </c>
      <c r="L226" s="184"/>
    </row>
    <row r="227" spans="1:12" ht="21" customHeight="1" x14ac:dyDescent="0.25">
      <c r="A227" s="239">
        <v>1270487</v>
      </c>
      <c r="B227" s="29" t="s">
        <v>354</v>
      </c>
      <c r="C227" s="3" t="s">
        <v>484</v>
      </c>
      <c r="D227" s="3">
        <v>24</v>
      </c>
      <c r="E227" s="23">
        <v>63528</v>
      </c>
      <c r="F227" s="22" t="s">
        <v>317</v>
      </c>
      <c r="G227" s="88" t="s">
        <v>318</v>
      </c>
      <c r="H227" s="1" t="s">
        <v>772</v>
      </c>
      <c r="I227" s="1"/>
      <c r="J227" s="181">
        <f t="shared" si="40"/>
        <v>0</v>
      </c>
      <c r="K227" s="180">
        <f t="shared" si="41"/>
        <v>0</v>
      </c>
      <c r="L227" s="184"/>
    </row>
    <row r="228" spans="1:12" ht="21" customHeight="1" x14ac:dyDescent="0.25">
      <c r="A228" s="239">
        <v>1284595</v>
      </c>
      <c r="B228" s="29" t="s">
        <v>34</v>
      </c>
      <c r="C228" s="3" t="s">
        <v>485</v>
      </c>
      <c r="D228" s="3">
        <v>24</v>
      </c>
      <c r="E228" s="23">
        <v>63532</v>
      </c>
      <c r="F228" s="22" t="s">
        <v>319</v>
      </c>
      <c r="G228" s="88" t="s">
        <v>320</v>
      </c>
      <c r="H228" s="1" t="s">
        <v>772</v>
      </c>
      <c r="I228" s="1"/>
      <c r="J228" s="181">
        <f t="shared" si="40"/>
        <v>0</v>
      </c>
      <c r="K228" s="180">
        <f t="shared" si="41"/>
        <v>0</v>
      </c>
      <c r="L228" s="184"/>
    </row>
    <row r="229" spans="1:12" ht="21" customHeight="1" x14ac:dyDescent="0.25">
      <c r="A229" s="239">
        <v>2795751</v>
      </c>
      <c r="B229" s="29" t="s">
        <v>355</v>
      </c>
      <c r="C229" s="3" t="s">
        <v>487</v>
      </c>
      <c r="D229" s="3">
        <v>100</v>
      </c>
      <c r="E229" s="23">
        <v>63913</v>
      </c>
      <c r="F229" s="22" t="s">
        <v>323</v>
      </c>
      <c r="G229" s="88" t="s">
        <v>324</v>
      </c>
      <c r="H229" s="1" t="s">
        <v>772</v>
      </c>
      <c r="I229" s="1"/>
      <c r="J229" s="181">
        <f t="shared" si="40"/>
        <v>0</v>
      </c>
      <c r="K229" s="180">
        <f t="shared" si="41"/>
        <v>0</v>
      </c>
      <c r="L229" s="184"/>
    </row>
    <row r="230" spans="1:12" ht="21" customHeight="1" x14ac:dyDescent="0.25">
      <c r="A230" s="239">
        <v>5356641</v>
      </c>
      <c r="B230" s="29" t="s">
        <v>356</v>
      </c>
      <c r="C230" s="3" t="s">
        <v>488</v>
      </c>
      <c r="D230" s="3">
        <v>60</v>
      </c>
      <c r="E230" s="23">
        <v>68724</v>
      </c>
      <c r="F230" s="22" t="s">
        <v>325</v>
      </c>
      <c r="G230" s="88" t="s">
        <v>326</v>
      </c>
      <c r="H230" s="1" t="s">
        <v>772</v>
      </c>
      <c r="I230" s="1"/>
      <c r="J230" s="181">
        <f t="shared" si="40"/>
        <v>0</v>
      </c>
      <c r="K230" s="180">
        <f t="shared" si="41"/>
        <v>0</v>
      </c>
      <c r="L230" s="184"/>
    </row>
    <row r="231" spans="1:12" ht="21" customHeight="1" x14ac:dyDescent="0.25">
      <c r="A231" s="239">
        <v>5700802</v>
      </c>
      <c r="B231" s="29" t="s">
        <v>359</v>
      </c>
      <c r="C231" s="3" t="s">
        <v>491</v>
      </c>
      <c r="D231" s="3">
        <v>72</v>
      </c>
      <c r="E231" s="23">
        <v>73142</v>
      </c>
      <c r="F231" s="22" t="s">
        <v>329</v>
      </c>
      <c r="G231" s="88" t="s">
        <v>330</v>
      </c>
      <c r="H231" s="1" t="s">
        <v>772</v>
      </c>
      <c r="I231" s="1"/>
      <c r="J231" s="181">
        <f t="shared" si="40"/>
        <v>0</v>
      </c>
      <c r="K231" s="180">
        <f t="shared" si="41"/>
        <v>0</v>
      </c>
      <c r="L231" s="184"/>
    </row>
    <row r="232" spans="1:12" ht="21" customHeight="1" x14ac:dyDescent="0.25">
      <c r="A232" s="239">
        <v>7086502</v>
      </c>
      <c r="B232" s="29" t="s">
        <v>360</v>
      </c>
      <c r="C232" s="3" t="s">
        <v>492</v>
      </c>
      <c r="D232" s="3">
        <v>60</v>
      </c>
      <c r="E232" s="23">
        <v>78315</v>
      </c>
      <c r="F232" s="22" t="s">
        <v>331</v>
      </c>
      <c r="G232" s="88" t="s">
        <v>332</v>
      </c>
      <c r="H232" s="1" t="s">
        <v>772</v>
      </c>
      <c r="I232" s="1"/>
      <c r="J232" s="181">
        <f t="shared" si="40"/>
        <v>0</v>
      </c>
      <c r="K232" s="180">
        <f t="shared" si="41"/>
        <v>0</v>
      </c>
      <c r="L232" s="184"/>
    </row>
    <row r="233" spans="1:12" ht="21" customHeight="1" x14ac:dyDescent="0.25">
      <c r="A233" s="239">
        <v>664013</v>
      </c>
      <c r="B233" s="29" t="s">
        <v>362</v>
      </c>
      <c r="C233" s="3" t="s">
        <v>488</v>
      </c>
      <c r="D233" s="3">
        <v>60</v>
      </c>
      <c r="E233" s="23">
        <v>78359</v>
      </c>
      <c r="F233" s="22" t="s">
        <v>337</v>
      </c>
      <c r="G233" s="88" t="s">
        <v>338</v>
      </c>
      <c r="H233" s="1" t="s">
        <v>772</v>
      </c>
      <c r="I233" s="1"/>
      <c r="J233" s="181">
        <f t="shared" si="40"/>
        <v>0</v>
      </c>
      <c r="K233" s="180">
        <f t="shared" si="41"/>
        <v>0</v>
      </c>
      <c r="L233" s="184"/>
    </row>
    <row r="234" spans="1:12" ht="21" customHeight="1" x14ac:dyDescent="0.25">
      <c r="A234" s="239">
        <v>1427675</v>
      </c>
      <c r="B234" s="29" t="s">
        <v>363</v>
      </c>
      <c r="C234" s="3" t="s">
        <v>494</v>
      </c>
      <c r="D234" s="3">
        <v>72</v>
      </c>
      <c r="E234" s="23">
        <v>78364</v>
      </c>
      <c r="F234" s="22" t="s">
        <v>339</v>
      </c>
      <c r="G234" s="88" t="s">
        <v>340</v>
      </c>
      <c r="H234" s="1" t="s">
        <v>772</v>
      </c>
      <c r="I234" s="1"/>
      <c r="J234" s="181">
        <f t="shared" si="40"/>
        <v>0</v>
      </c>
      <c r="K234" s="180">
        <f t="shared" si="41"/>
        <v>0</v>
      </c>
      <c r="L234" s="184"/>
    </row>
    <row r="235" spans="1:12" ht="21" customHeight="1" x14ac:dyDescent="0.25">
      <c r="A235" s="239">
        <v>1427824</v>
      </c>
      <c r="B235" s="29" t="s">
        <v>366</v>
      </c>
      <c r="C235" s="3" t="s">
        <v>498</v>
      </c>
      <c r="D235" s="3">
        <v>96</v>
      </c>
      <c r="E235" s="23">
        <v>78372</v>
      </c>
      <c r="F235" s="22" t="s">
        <v>343</v>
      </c>
      <c r="G235" s="88">
        <v>17.54</v>
      </c>
      <c r="H235" s="1" t="s">
        <v>772</v>
      </c>
      <c r="I235" s="1"/>
      <c r="J235" s="181">
        <f t="shared" si="40"/>
        <v>0</v>
      </c>
      <c r="K235" s="180">
        <f t="shared" si="41"/>
        <v>0</v>
      </c>
      <c r="L235" s="184"/>
    </row>
    <row r="236" spans="1:12" ht="21" customHeight="1" x14ac:dyDescent="0.25">
      <c r="A236" s="239">
        <v>1427835</v>
      </c>
      <c r="B236" s="29" t="s">
        <v>367</v>
      </c>
      <c r="C236" s="3" t="s">
        <v>499</v>
      </c>
      <c r="D236" s="3">
        <v>96</v>
      </c>
      <c r="E236" s="23">
        <v>78373</v>
      </c>
      <c r="F236" s="22" t="s">
        <v>344</v>
      </c>
      <c r="G236" s="88" t="s">
        <v>345</v>
      </c>
      <c r="H236" s="1" t="s">
        <v>772</v>
      </c>
      <c r="I236" s="1"/>
      <c r="J236" s="181">
        <f t="shared" si="40"/>
        <v>0</v>
      </c>
      <c r="K236" s="180">
        <f t="shared" si="41"/>
        <v>0</v>
      </c>
      <c r="L236" s="184"/>
    </row>
    <row r="237" spans="1:12" ht="21" customHeight="1" x14ac:dyDescent="0.25">
      <c r="A237" s="239">
        <v>2728238</v>
      </c>
      <c r="B237" s="29" t="s">
        <v>369</v>
      </c>
      <c r="C237" s="3" t="s">
        <v>500</v>
      </c>
      <c r="D237" s="3">
        <v>72</v>
      </c>
      <c r="E237" s="23">
        <v>78638</v>
      </c>
      <c r="F237" s="22" t="s">
        <v>346</v>
      </c>
      <c r="G237" s="88" t="s">
        <v>347</v>
      </c>
      <c r="H237" s="1" t="s">
        <v>772</v>
      </c>
      <c r="I237" s="1"/>
      <c r="J237" s="181">
        <f t="shared" si="40"/>
        <v>0</v>
      </c>
      <c r="K237" s="180">
        <f t="shared" si="41"/>
        <v>0</v>
      </c>
      <c r="L237" s="184"/>
    </row>
    <row r="238" spans="1:12" ht="21" customHeight="1" x14ac:dyDescent="0.25">
      <c r="A238" s="239">
        <v>4332551</v>
      </c>
      <c r="B238" s="29" t="s">
        <v>370</v>
      </c>
      <c r="C238" s="3" t="s">
        <v>490</v>
      </c>
      <c r="D238" s="3">
        <v>72</v>
      </c>
      <c r="E238" s="23">
        <v>78640</v>
      </c>
      <c r="F238" s="22" t="s">
        <v>350</v>
      </c>
      <c r="G238" s="88" t="s">
        <v>351</v>
      </c>
      <c r="H238" s="1" t="s">
        <v>772</v>
      </c>
      <c r="I238" s="1"/>
      <c r="J238" s="181">
        <f t="shared" si="40"/>
        <v>0</v>
      </c>
      <c r="K238" s="180">
        <f t="shared" si="41"/>
        <v>0</v>
      </c>
      <c r="L238" s="184"/>
    </row>
    <row r="239" spans="1:12" ht="21" customHeight="1" x14ac:dyDescent="0.25">
      <c r="A239" s="239">
        <v>3849181</v>
      </c>
      <c r="B239" s="29" t="s">
        <v>371</v>
      </c>
      <c r="C239" s="3" t="s">
        <v>501</v>
      </c>
      <c r="D239" s="3">
        <v>72</v>
      </c>
      <c r="E239" s="23">
        <v>78653</v>
      </c>
      <c r="F239" s="22" t="s">
        <v>329</v>
      </c>
      <c r="G239" s="88" t="s">
        <v>330</v>
      </c>
      <c r="H239" s="1" t="s">
        <v>772</v>
      </c>
      <c r="I239" s="1"/>
      <c r="J239" s="181">
        <f t="shared" si="40"/>
        <v>0</v>
      </c>
      <c r="K239" s="180">
        <f t="shared" si="41"/>
        <v>0</v>
      </c>
      <c r="L239" s="184"/>
    </row>
    <row r="240" spans="1:12" ht="21" customHeight="1" x14ac:dyDescent="0.25">
      <c r="A240" s="242" t="s">
        <v>99</v>
      </c>
      <c r="B240" s="44" t="s">
        <v>43</v>
      </c>
      <c r="C240" s="8"/>
      <c r="D240" s="8"/>
      <c r="E240" s="8"/>
      <c r="F240" s="62"/>
      <c r="G240" s="63"/>
      <c r="H240" s="9"/>
      <c r="L240" s="184"/>
    </row>
    <row r="241" spans="1:13" ht="21" customHeight="1" x14ac:dyDescent="0.25">
      <c r="A241" s="239">
        <v>7005815</v>
      </c>
      <c r="B241" s="29" t="s">
        <v>372</v>
      </c>
      <c r="C241" s="3" t="s">
        <v>503</v>
      </c>
      <c r="D241" s="3">
        <v>110</v>
      </c>
      <c r="E241" s="23" t="s">
        <v>90</v>
      </c>
      <c r="F241" s="22" t="s">
        <v>382</v>
      </c>
      <c r="G241" s="88" t="s">
        <v>383</v>
      </c>
      <c r="H241" s="1" t="s">
        <v>774</v>
      </c>
      <c r="I241" s="1"/>
      <c r="J241" s="181">
        <f t="shared" ref="J241:J244" si="42">+I241*F241</f>
        <v>0</v>
      </c>
      <c r="K241" s="180">
        <f t="shared" ref="K241:K244" si="43">+I241*G241</f>
        <v>0</v>
      </c>
      <c r="L241" s="182">
        <f>SUM(J241:J251)</f>
        <v>0</v>
      </c>
      <c r="M241" s="176">
        <f>SUM(K241:K251)</f>
        <v>0</v>
      </c>
    </row>
    <row r="242" spans="1:13" ht="21" customHeight="1" x14ac:dyDescent="0.25">
      <c r="A242" s="239">
        <v>9903397</v>
      </c>
      <c r="B242" s="29" t="s">
        <v>373</v>
      </c>
      <c r="C242" s="3" t="s">
        <v>145</v>
      </c>
      <c r="D242" s="3">
        <v>211</v>
      </c>
      <c r="E242" s="23" t="s">
        <v>92</v>
      </c>
      <c r="F242" s="22" t="s">
        <v>384</v>
      </c>
      <c r="G242" s="88" t="s">
        <v>385</v>
      </c>
      <c r="H242" s="1" t="s">
        <v>774</v>
      </c>
      <c r="I242" s="1"/>
      <c r="J242" s="181">
        <f t="shared" si="42"/>
        <v>0</v>
      </c>
      <c r="K242" s="180">
        <f t="shared" si="43"/>
        <v>0</v>
      </c>
      <c r="L242" s="258"/>
      <c r="M242" s="7"/>
    </row>
    <row r="243" spans="1:13" ht="21" customHeight="1" x14ac:dyDescent="0.25">
      <c r="A243" s="239">
        <v>7197578</v>
      </c>
      <c r="B243" s="29" t="s">
        <v>374</v>
      </c>
      <c r="C243" s="3" t="s">
        <v>145</v>
      </c>
      <c r="D243" s="3">
        <v>221</v>
      </c>
      <c r="E243" s="23" t="s">
        <v>91</v>
      </c>
      <c r="F243" s="22" t="s">
        <v>386</v>
      </c>
      <c r="G243" s="88" t="s">
        <v>387</v>
      </c>
      <c r="H243" s="1" t="s">
        <v>774</v>
      </c>
      <c r="I243" s="1"/>
      <c r="J243" s="181">
        <f t="shared" si="42"/>
        <v>0</v>
      </c>
      <c r="K243" s="180">
        <f t="shared" si="43"/>
        <v>0</v>
      </c>
      <c r="L243" s="258"/>
      <c r="M243" s="7"/>
    </row>
    <row r="244" spans="1:13" ht="21" customHeight="1" x14ac:dyDescent="0.25">
      <c r="A244" s="239">
        <v>2713976</v>
      </c>
      <c r="B244" s="29" t="s">
        <v>375</v>
      </c>
      <c r="C244" s="3" t="s">
        <v>504</v>
      </c>
      <c r="D244" s="3">
        <v>48</v>
      </c>
      <c r="E244" s="23">
        <v>10101</v>
      </c>
      <c r="F244" s="22" t="s">
        <v>388</v>
      </c>
      <c r="G244" s="88" t="s">
        <v>389</v>
      </c>
      <c r="H244" s="1" t="s">
        <v>774</v>
      </c>
      <c r="I244" s="1"/>
      <c r="J244" s="181">
        <f t="shared" si="42"/>
        <v>0</v>
      </c>
      <c r="K244" s="180">
        <f t="shared" si="43"/>
        <v>0</v>
      </c>
      <c r="L244" s="258"/>
      <c r="M244" s="7"/>
    </row>
    <row r="245" spans="1:13" ht="21" customHeight="1" x14ac:dyDescent="0.25">
      <c r="A245" s="239">
        <v>7058055</v>
      </c>
      <c r="B245" s="29" t="s">
        <v>377</v>
      </c>
      <c r="C245" s="3" t="s">
        <v>145</v>
      </c>
      <c r="D245" s="3">
        <v>113</v>
      </c>
      <c r="E245" s="23">
        <v>41009</v>
      </c>
      <c r="F245" s="22" t="s">
        <v>391</v>
      </c>
      <c r="G245" s="88" t="s">
        <v>392</v>
      </c>
      <c r="H245" s="1" t="s">
        <v>774</v>
      </c>
      <c r="I245" s="1"/>
      <c r="J245" s="181">
        <f t="shared" ref="J245:J251" si="44">+I245*F245</f>
        <v>0</v>
      </c>
      <c r="K245" s="180">
        <f t="shared" ref="K245:K251" si="45">+I245*G245</f>
        <v>0</v>
      </c>
      <c r="L245" s="184"/>
    </row>
    <row r="246" spans="1:13" ht="21" customHeight="1" x14ac:dyDescent="0.25">
      <c r="A246" s="239">
        <v>7099727</v>
      </c>
      <c r="B246" s="29" t="s">
        <v>378</v>
      </c>
      <c r="C246" s="3" t="s">
        <v>506</v>
      </c>
      <c r="D246" s="3">
        <v>96</v>
      </c>
      <c r="E246" s="23">
        <v>53201</v>
      </c>
      <c r="F246" s="22" t="s">
        <v>393</v>
      </c>
      <c r="G246" s="88" t="s">
        <v>394</v>
      </c>
      <c r="H246" s="1" t="s">
        <v>774</v>
      </c>
      <c r="I246" s="1"/>
      <c r="J246" s="181">
        <f t="shared" si="44"/>
        <v>0</v>
      </c>
      <c r="K246" s="180">
        <f t="shared" si="45"/>
        <v>0</v>
      </c>
      <c r="L246" s="184"/>
    </row>
    <row r="247" spans="1:13" ht="21" customHeight="1" x14ac:dyDescent="0.25">
      <c r="A247" s="239">
        <v>7154105</v>
      </c>
      <c r="B247" s="29" t="s">
        <v>379</v>
      </c>
      <c r="C247" s="3" t="s">
        <v>506</v>
      </c>
      <c r="D247" s="3">
        <v>96</v>
      </c>
      <c r="E247" s="23">
        <v>53206</v>
      </c>
      <c r="F247" s="22" t="s">
        <v>393</v>
      </c>
      <c r="G247" s="88" t="s">
        <v>394</v>
      </c>
      <c r="H247" s="1" t="s">
        <v>774</v>
      </c>
      <c r="I247" s="1"/>
      <c r="J247" s="181">
        <f t="shared" si="44"/>
        <v>0</v>
      </c>
      <c r="K247" s="180">
        <f t="shared" si="45"/>
        <v>0</v>
      </c>
      <c r="L247" s="184"/>
    </row>
    <row r="248" spans="1:13" ht="21" customHeight="1" x14ac:dyDescent="0.25">
      <c r="A248" s="239">
        <v>4223358</v>
      </c>
      <c r="B248" s="29" t="s">
        <v>380</v>
      </c>
      <c r="C248" s="3" t="s">
        <v>472</v>
      </c>
      <c r="D248" s="3">
        <v>144</v>
      </c>
      <c r="E248" s="23">
        <v>62001</v>
      </c>
      <c r="F248" s="22" t="s">
        <v>346</v>
      </c>
      <c r="G248" s="88" t="s">
        <v>395</v>
      </c>
      <c r="H248" s="1" t="s">
        <v>774</v>
      </c>
      <c r="I248" s="1"/>
      <c r="J248" s="181">
        <f t="shared" si="44"/>
        <v>0</v>
      </c>
      <c r="K248" s="180">
        <f t="shared" si="45"/>
        <v>0</v>
      </c>
      <c r="L248" s="184"/>
    </row>
    <row r="249" spans="1:13" ht="21" customHeight="1" x14ac:dyDescent="0.25">
      <c r="A249" s="239">
        <v>7198839</v>
      </c>
      <c r="B249" s="29" t="s">
        <v>381</v>
      </c>
      <c r="C249" s="3" t="s">
        <v>508</v>
      </c>
      <c r="D249" s="3">
        <v>96</v>
      </c>
      <c r="E249" s="23">
        <v>70331</v>
      </c>
      <c r="F249" s="22" t="s">
        <v>397</v>
      </c>
      <c r="G249" s="88" t="s">
        <v>398</v>
      </c>
      <c r="H249" s="1" t="s">
        <v>774</v>
      </c>
      <c r="I249" s="1"/>
      <c r="J249" s="181">
        <f t="shared" si="44"/>
        <v>0</v>
      </c>
      <c r="K249" s="180">
        <f t="shared" si="45"/>
        <v>0</v>
      </c>
      <c r="L249" s="184"/>
    </row>
    <row r="250" spans="1:13" ht="21" customHeight="1" x14ac:dyDescent="0.25">
      <c r="A250" s="239">
        <v>2758991</v>
      </c>
      <c r="B250" s="29" t="s">
        <v>376</v>
      </c>
      <c r="C250" s="3" t="s">
        <v>505</v>
      </c>
      <c r="D250" s="3">
        <v>48</v>
      </c>
      <c r="E250" s="23">
        <v>10102</v>
      </c>
      <c r="F250" s="22" t="s">
        <v>390</v>
      </c>
      <c r="G250" s="88" t="s">
        <v>353</v>
      </c>
      <c r="H250" s="1" t="s">
        <v>772</v>
      </c>
      <c r="I250" s="1"/>
      <c r="J250" s="181">
        <f t="shared" si="44"/>
        <v>0</v>
      </c>
      <c r="K250" s="180">
        <f t="shared" si="45"/>
        <v>0</v>
      </c>
      <c r="L250" s="184"/>
    </row>
    <row r="251" spans="1:13" ht="21" customHeight="1" x14ac:dyDescent="0.25">
      <c r="A251" s="239">
        <v>3396936</v>
      </c>
      <c r="B251" s="29" t="s">
        <v>380</v>
      </c>
      <c r="C251" s="3" t="s">
        <v>507</v>
      </c>
      <c r="D251" s="3">
        <v>90</v>
      </c>
      <c r="E251" s="23">
        <v>62002</v>
      </c>
      <c r="F251" s="22" t="s">
        <v>249</v>
      </c>
      <c r="G251" s="88" t="s">
        <v>396</v>
      </c>
      <c r="H251" s="1" t="s">
        <v>772</v>
      </c>
      <c r="I251" s="1"/>
      <c r="J251" s="181">
        <f t="shared" si="44"/>
        <v>0</v>
      </c>
      <c r="K251" s="180">
        <f t="shared" si="45"/>
        <v>0</v>
      </c>
      <c r="L251" s="184"/>
    </row>
    <row r="252" spans="1:13" ht="21" customHeight="1" x14ac:dyDescent="0.25">
      <c r="A252" s="242" t="s">
        <v>399</v>
      </c>
      <c r="B252" s="44" t="s">
        <v>43</v>
      </c>
      <c r="C252" s="8"/>
      <c r="D252" s="8"/>
      <c r="E252" s="8"/>
      <c r="F252" s="62"/>
      <c r="G252" s="63"/>
      <c r="H252" s="9"/>
      <c r="L252" s="184"/>
    </row>
    <row r="253" spans="1:13" s="7" customFormat="1" ht="21" customHeight="1" x14ac:dyDescent="0.25">
      <c r="A253" s="239">
        <v>7000928</v>
      </c>
      <c r="B253" s="29" t="s">
        <v>404</v>
      </c>
      <c r="C253" s="3" t="s">
        <v>510</v>
      </c>
      <c r="D253" s="3">
        <v>192</v>
      </c>
      <c r="E253" s="23" t="s">
        <v>403</v>
      </c>
      <c r="F253" s="22" t="s">
        <v>408</v>
      </c>
      <c r="G253" s="88" t="s">
        <v>409</v>
      </c>
      <c r="H253" s="1" t="s">
        <v>772</v>
      </c>
      <c r="I253" s="1"/>
      <c r="J253" s="181">
        <f t="shared" ref="J253:J256" si="46">+I253*F253</f>
        <v>0</v>
      </c>
      <c r="K253" s="180">
        <f t="shared" ref="K253:K256" si="47">+I253*G253</f>
        <v>0</v>
      </c>
      <c r="L253" s="182">
        <f>SUM(J253:J256)</f>
        <v>0</v>
      </c>
      <c r="M253" s="176">
        <f>SUM(K253:K256)</f>
        <v>0</v>
      </c>
    </row>
    <row r="254" spans="1:13" s="7" customFormat="1" ht="21" customHeight="1" x14ac:dyDescent="0.25">
      <c r="A254" s="239">
        <v>7000929</v>
      </c>
      <c r="B254" s="29" t="s">
        <v>405</v>
      </c>
      <c r="C254" s="3" t="s">
        <v>510</v>
      </c>
      <c r="D254" s="3">
        <v>240</v>
      </c>
      <c r="E254" s="23" t="s">
        <v>402</v>
      </c>
      <c r="F254" s="22" t="s">
        <v>410</v>
      </c>
      <c r="G254" s="88" t="s">
        <v>411</v>
      </c>
      <c r="H254" s="1" t="s">
        <v>774</v>
      </c>
      <c r="I254" s="1"/>
      <c r="J254" s="181">
        <f t="shared" si="46"/>
        <v>0</v>
      </c>
      <c r="K254" s="180">
        <f t="shared" si="47"/>
        <v>0</v>
      </c>
      <c r="L254" s="258"/>
    </row>
    <row r="255" spans="1:13" s="7" customFormat="1" ht="21" customHeight="1" x14ac:dyDescent="0.25">
      <c r="A255" s="239">
        <v>2819973</v>
      </c>
      <c r="B255" s="29" t="s">
        <v>406</v>
      </c>
      <c r="C255" s="3" t="s">
        <v>510</v>
      </c>
      <c r="D255" s="3">
        <v>192</v>
      </c>
      <c r="E255" s="23" t="s">
        <v>401</v>
      </c>
      <c r="F255" s="22" t="s">
        <v>408</v>
      </c>
      <c r="G255" s="88" t="s">
        <v>409</v>
      </c>
      <c r="H255" s="1" t="s">
        <v>774</v>
      </c>
      <c r="I255" s="1"/>
      <c r="J255" s="181">
        <f t="shared" si="46"/>
        <v>0</v>
      </c>
      <c r="K255" s="180">
        <f t="shared" si="47"/>
        <v>0</v>
      </c>
      <c r="L255" s="258"/>
    </row>
    <row r="256" spans="1:13" s="7" customFormat="1" ht="21" customHeight="1" x14ac:dyDescent="0.25">
      <c r="A256" s="239">
        <v>4364040</v>
      </c>
      <c r="B256" s="29" t="s">
        <v>407</v>
      </c>
      <c r="C256" s="3" t="s">
        <v>142</v>
      </c>
      <c r="D256" s="3">
        <v>192</v>
      </c>
      <c r="E256" s="23" t="s">
        <v>400</v>
      </c>
      <c r="F256" s="22" t="s">
        <v>408</v>
      </c>
      <c r="G256" s="88" t="s">
        <v>409</v>
      </c>
      <c r="H256" s="1" t="s">
        <v>774</v>
      </c>
      <c r="I256" s="1"/>
      <c r="J256" s="181">
        <f t="shared" si="46"/>
        <v>0</v>
      </c>
      <c r="K256" s="180">
        <f t="shared" si="47"/>
        <v>0</v>
      </c>
      <c r="L256" s="258"/>
    </row>
    <row r="257" spans="1:10" ht="21" customHeight="1" x14ac:dyDescent="0.25">
      <c r="A257" s="249"/>
      <c r="B257" s="45"/>
      <c r="C257" s="5"/>
      <c r="D257" s="5"/>
      <c r="E257" s="5"/>
      <c r="G257" s="53"/>
    </row>
    <row r="258" spans="1:10" ht="21" customHeight="1" x14ac:dyDescent="0.25">
      <c r="A258" s="250" t="s">
        <v>44</v>
      </c>
      <c r="C258" s="10" t="s">
        <v>48</v>
      </c>
      <c r="G258" s="70"/>
    </row>
    <row r="259" spans="1:10" ht="21" customHeight="1" x14ac:dyDescent="0.25">
      <c r="A259" s="189" t="s">
        <v>45</v>
      </c>
      <c r="C259" s="7" t="s">
        <v>49</v>
      </c>
      <c r="G259" s="70"/>
    </row>
    <row r="260" spans="1:10" ht="21" customHeight="1" x14ac:dyDescent="0.25">
      <c r="A260" s="189" t="s">
        <v>46</v>
      </c>
      <c r="C260" s="7" t="s">
        <v>50</v>
      </c>
      <c r="G260" s="70"/>
    </row>
    <row r="261" spans="1:10" ht="21" customHeight="1" x14ac:dyDescent="0.25">
      <c r="A261" s="189" t="s">
        <v>47</v>
      </c>
      <c r="C261" s="7" t="s">
        <v>51</v>
      </c>
      <c r="G261" s="70"/>
    </row>
    <row r="262" spans="1:10" ht="21" customHeight="1" x14ac:dyDescent="0.25">
      <c r="G262" s="70"/>
    </row>
    <row r="263" spans="1:10" ht="21" customHeight="1" x14ac:dyDescent="0.25">
      <c r="A263" s="251" t="s">
        <v>7</v>
      </c>
      <c r="B263" s="46"/>
      <c r="C263" s="18"/>
      <c r="D263" s="18"/>
      <c r="E263" s="18"/>
      <c r="F263" s="71"/>
      <c r="G263" s="72"/>
      <c r="H263" s="18"/>
    </row>
    <row r="264" spans="1:10" ht="21" customHeight="1" x14ac:dyDescent="0.25">
      <c r="A264" s="189" t="s">
        <v>741</v>
      </c>
      <c r="G264" s="70"/>
    </row>
    <row r="265" spans="1:10" ht="21" customHeight="1" x14ac:dyDescent="0.25">
      <c r="A265" s="252" t="s">
        <v>52</v>
      </c>
      <c r="B265" s="47"/>
      <c r="C265" s="19"/>
      <c r="D265" s="19"/>
      <c r="E265" s="19"/>
      <c r="F265" s="73"/>
      <c r="G265" s="74"/>
      <c r="H265" s="19"/>
    </row>
    <row r="266" spans="1:10" ht="21" customHeight="1" x14ac:dyDescent="0.25">
      <c r="A266" s="189" t="s">
        <v>740</v>
      </c>
      <c r="G266" s="70"/>
    </row>
    <row r="267" spans="1:10" ht="21" customHeight="1" x14ac:dyDescent="0.25">
      <c r="A267" s="253"/>
      <c r="D267" s="172"/>
      <c r="E267" s="172"/>
      <c r="F267" s="76"/>
      <c r="G267" s="77"/>
    </row>
    <row r="268" spans="1:10" ht="21" customHeight="1" x14ac:dyDescent="0.25">
      <c r="A268" s="253"/>
      <c r="D268" s="172"/>
      <c r="E268" s="172"/>
      <c r="F268" s="76"/>
      <c r="G268" s="77"/>
      <c r="J268" s="187"/>
    </row>
    <row r="269" spans="1:10" ht="21" customHeight="1" x14ac:dyDescent="0.25">
      <c r="A269" s="253"/>
      <c r="D269" s="172"/>
      <c r="E269" s="172"/>
      <c r="F269" s="76"/>
      <c r="G269" s="77"/>
      <c r="J269" s="187"/>
    </row>
    <row r="270" spans="1:10" ht="21" customHeight="1" x14ac:dyDescent="0.25">
      <c r="A270" s="253"/>
      <c r="D270" s="172"/>
      <c r="E270" s="172"/>
      <c r="F270" s="76"/>
      <c r="G270" s="77"/>
    </row>
    <row r="271" spans="1:10" ht="21" customHeight="1" x14ac:dyDescent="0.25">
      <c r="A271" s="253"/>
      <c r="D271" s="172"/>
      <c r="E271" s="172"/>
      <c r="F271" s="76"/>
      <c r="G271" s="77"/>
    </row>
    <row r="272" spans="1:10" ht="21" customHeight="1" x14ac:dyDescent="0.25">
      <c r="A272" s="253"/>
      <c r="D272" s="172"/>
      <c r="E272" s="172"/>
      <c r="F272" s="76"/>
      <c r="G272" s="77"/>
    </row>
    <row r="273" spans="1:10" ht="21" customHeight="1" x14ac:dyDescent="0.25">
      <c r="A273" s="253"/>
      <c r="D273" s="172"/>
      <c r="E273" s="172"/>
      <c r="F273" s="76"/>
      <c r="G273" s="77"/>
    </row>
    <row r="274" spans="1:10" ht="21" customHeight="1" x14ac:dyDescent="0.25">
      <c r="A274" s="254"/>
      <c r="D274" s="172"/>
      <c r="E274" s="172"/>
      <c r="G274" s="53"/>
    </row>
    <row r="275" spans="1:10" ht="21" customHeight="1" x14ac:dyDescent="0.25">
      <c r="A275" s="253"/>
      <c r="D275" s="172"/>
      <c r="E275" s="172"/>
      <c r="G275" s="77"/>
      <c r="J275" s="188"/>
    </row>
    <row r="276" spans="1:10" ht="21" customHeight="1" x14ac:dyDescent="0.25">
      <c r="A276" s="253"/>
      <c r="D276" s="172"/>
      <c r="E276" s="172"/>
      <c r="G276" s="77"/>
      <c r="J276" s="188"/>
    </row>
    <row r="277" spans="1:10" ht="21" customHeight="1" x14ac:dyDescent="0.25">
      <c r="A277" s="253"/>
      <c r="D277" s="172"/>
      <c r="E277" s="172"/>
      <c r="G277" s="77"/>
      <c r="J277" s="188"/>
    </row>
    <row r="278" spans="1:10" ht="21" customHeight="1" x14ac:dyDescent="0.25">
      <c r="A278" s="254"/>
      <c r="D278" s="172"/>
      <c r="E278" s="172"/>
      <c r="G278" s="53"/>
      <c r="J278" s="188"/>
    </row>
    <row r="279" spans="1:10" ht="21" customHeight="1" x14ac:dyDescent="0.25">
      <c r="A279" s="255"/>
      <c r="B279" s="48"/>
      <c r="C279" s="20"/>
      <c r="D279" s="13"/>
      <c r="E279" s="13"/>
      <c r="F279" s="14"/>
      <c r="G279" s="77"/>
      <c r="J279" s="188"/>
    </row>
    <row r="280" spans="1:10" ht="21" customHeight="1" x14ac:dyDescent="0.25">
      <c r="A280" s="255"/>
      <c r="B280" s="48"/>
      <c r="C280" s="20"/>
      <c r="D280" s="13"/>
      <c r="E280" s="13"/>
      <c r="F280" s="14"/>
      <c r="G280" s="77"/>
      <c r="J280" s="188"/>
    </row>
    <row r="281" spans="1:10" ht="21" customHeight="1" x14ac:dyDescent="0.25">
      <c r="A281" s="254"/>
      <c r="D281" s="172"/>
      <c r="E281" s="172"/>
      <c r="G281" s="53"/>
      <c r="J281" s="188"/>
    </row>
    <row r="282" spans="1:10" ht="21" customHeight="1" x14ac:dyDescent="0.25">
      <c r="A282" s="255"/>
      <c r="B282" s="49"/>
      <c r="C282" s="13"/>
      <c r="D282" s="173"/>
      <c r="E282" s="173"/>
      <c r="F282" s="14"/>
      <c r="G282" s="77"/>
      <c r="J282" s="188"/>
    </row>
    <row r="283" spans="1:10" ht="21" customHeight="1" x14ac:dyDescent="0.25">
      <c r="A283" s="256"/>
      <c r="B283" s="48"/>
      <c r="C283" s="13"/>
      <c r="D283" s="13"/>
      <c r="E283" s="13"/>
      <c r="F283" s="14"/>
      <c r="G283" s="77"/>
      <c r="J283" s="188"/>
    </row>
    <row r="284" spans="1:10" ht="21" customHeight="1" x14ac:dyDescent="0.25">
      <c r="A284" s="256"/>
      <c r="B284" s="48"/>
      <c r="C284" s="13"/>
      <c r="D284" s="13"/>
      <c r="E284" s="13"/>
      <c r="F284" s="14"/>
      <c r="G284" s="77"/>
      <c r="J284" s="188"/>
    </row>
    <row r="285" spans="1:10" ht="21" customHeight="1" x14ac:dyDescent="0.25">
      <c r="A285" s="256"/>
      <c r="B285" s="48"/>
      <c r="C285" s="13"/>
      <c r="D285" s="13"/>
      <c r="E285" s="13"/>
      <c r="F285" s="14"/>
      <c r="G285" s="77"/>
      <c r="J285" s="188"/>
    </row>
    <row r="286" spans="1:10" ht="21" customHeight="1" x14ac:dyDescent="0.25">
      <c r="A286" s="256"/>
      <c r="B286" s="48"/>
      <c r="C286" s="13"/>
      <c r="D286" s="13"/>
      <c r="E286" s="13"/>
      <c r="F286" s="14"/>
      <c r="G286" s="77"/>
    </row>
    <row r="287" spans="1:10" ht="21" customHeight="1" x14ac:dyDescent="0.25">
      <c r="A287" s="256"/>
      <c r="B287" s="48"/>
      <c r="C287" s="13"/>
      <c r="D287" s="13"/>
      <c r="E287" s="13"/>
      <c r="F287" s="14"/>
      <c r="G287" s="77"/>
    </row>
    <row r="288" spans="1:10" ht="21" customHeight="1" x14ac:dyDescent="0.25">
      <c r="A288" s="256"/>
      <c r="B288" s="48"/>
      <c r="C288" s="13"/>
      <c r="D288" s="13"/>
      <c r="E288" s="13"/>
      <c r="F288" s="14"/>
      <c r="G288" s="77"/>
    </row>
    <row r="289" spans="1:7" ht="21" customHeight="1" x14ac:dyDescent="0.25">
      <c r="A289" s="256"/>
      <c r="B289" s="48"/>
      <c r="C289" s="13"/>
      <c r="D289" s="13"/>
      <c r="E289" s="13"/>
      <c r="F289" s="14"/>
      <c r="G289" s="77"/>
    </row>
    <row r="290" spans="1:7" ht="21" customHeight="1" x14ac:dyDescent="0.25">
      <c r="A290" s="256"/>
      <c r="B290" s="48"/>
      <c r="C290" s="13"/>
      <c r="D290" s="13"/>
      <c r="E290" s="13"/>
      <c r="F290" s="14"/>
      <c r="G290" s="77"/>
    </row>
    <row r="291" spans="1:7" ht="21" customHeight="1" x14ac:dyDescent="0.25">
      <c r="A291" s="254"/>
      <c r="D291" s="172"/>
      <c r="E291" s="172"/>
      <c r="G291" s="53"/>
    </row>
    <row r="292" spans="1:7" ht="21" customHeight="1" x14ac:dyDescent="0.25">
      <c r="A292" s="255"/>
      <c r="B292" s="49"/>
      <c r="C292" s="13"/>
      <c r="D292" s="173"/>
      <c r="E292" s="173"/>
      <c r="F292" s="14"/>
      <c r="G292" s="77"/>
    </row>
    <row r="293" spans="1:7" ht="21" customHeight="1" x14ac:dyDescent="0.25">
      <c r="A293" s="256"/>
      <c r="B293" s="48"/>
      <c r="C293" s="13"/>
      <c r="D293" s="173"/>
      <c r="E293" s="173"/>
      <c r="F293" s="14"/>
      <c r="G293" s="77"/>
    </row>
    <row r="294" spans="1:7" ht="21" customHeight="1" x14ac:dyDescent="0.25">
      <c r="A294" s="256"/>
      <c r="B294" s="48"/>
      <c r="C294" s="13"/>
      <c r="D294" s="173"/>
      <c r="E294" s="173"/>
      <c r="F294" s="14"/>
      <c r="G294" s="77"/>
    </row>
    <row r="295" spans="1:7" ht="21" customHeight="1" x14ac:dyDescent="0.25">
      <c r="A295" s="257"/>
      <c r="B295" s="49"/>
      <c r="C295" s="13"/>
      <c r="D295" s="173"/>
      <c r="E295" s="173"/>
      <c r="F295" s="14"/>
      <c r="G295" s="77"/>
    </row>
    <row r="296" spans="1:7" ht="21" customHeight="1" x14ac:dyDescent="0.25">
      <c r="A296" s="257"/>
      <c r="B296" s="49"/>
      <c r="C296" s="13"/>
      <c r="D296" s="173"/>
      <c r="E296" s="173"/>
      <c r="F296" s="14"/>
      <c r="G296" s="77"/>
    </row>
    <row r="297" spans="1:7" ht="21" customHeight="1" x14ac:dyDescent="0.25">
      <c r="A297" s="254"/>
      <c r="G297" s="53"/>
    </row>
    <row r="298" spans="1:7" ht="21" customHeight="1" x14ac:dyDescent="0.25">
      <c r="A298" s="257"/>
      <c r="B298" s="48"/>
      <c r="C298" s="20"/>
      <c r="D298" s="13"/>
      <c r="E298" s="13"/>
      <c r="F298" s="14"/>
      <c r="G298" s="79"/>
    </row>
    <row r="299" spans="1:7" ht="21" customHeight="1" x14ac:dyDescent="0.25">
      <c r="A299" s="257"/>
      <c r="B299" s="48"/>
      <c r="C299" s="20"/>
      <c r="D299" s="13"/>
      <c r="E299" s="13"/>
      <c r="F299" s="14"/>
      <c r="G299" s="79"/>
    </row>
    <row r="300" spans="1:7" ht="21" customHeight="1" x14ac:dyDescent="0.25">
      <c r="A300" s="257"/>
      <c r="B300" s="48"/>
      <c r="C300" s="20"/>
      <c r="D300" s="13"/>
      <c r="E300" s="13"/>
      <c r="F300" s="14"/>
      <c r="G300" s="79"/>
    </row>
    <row r="301" spans="1:7" ht="21" customHeight="1" x14ac:dyDescent="0.25">
      <c r="A301" s="257"/>
      <c r="B301" s="48"/>
      <c r="C301" s="20"/>
      <c r="D301" s="13"/>
      <c r="E301" s="13"/>
      <c r="F301" s="14"/>
      <c r="G301" s="79"/>
    </row>
    <row r="302" spans="1:7" ht="21" customHeight="1" x14ac:dyDescent="0.25">
      <c r="A302" s="257"/>
      <c r="B302" s="48"/>
      <c r="C302" s="20"/>
      <c r="D302" s="13"/>
      <c r="E302" s="13"/>
      <c r="F302" s="14"/>
      <c r="G302" s="79"/>
    </row>
    <row r="303" spans="1:7" ht="21" customHeight="1" x14ac:dyDescent="0.25">
      <c r="A303" s="254"/>
      <c r="B303" s="50"/>
      <c r="C303" s="11"/>
      <c r="G303" s="53"/>
    </row>
    <row r="304" spans="1:7" ht="21" customHeight="1" x14ac:dyDescent="0.25">
      <c r="C304" s="11"/>
      <c r="G304" s="53"/>
    </row>
    <row r="305" spans="1:7" ht="21" customHeight="1" x14ac:dyDescent="0.25">
      <c r="C305" s="11"/>
      <c r="G305" s="53"/>
    </row>
    <row r="306" spans="1:7" ht="21" customHeight="1" x14ac:dyDescent="0.25">
      <c r="C306" s="11"/>
      <c r="G306" s="53"/>
    </row>
    <row r="307" spans="1:7" ht="21" customHeight="1" x14ac:dyDescent="0.25">
      <c r="C307" s="11"/>
      <c r="G307" s="53"/>
    </row>
    <row r="308" spans="1:7" ht="21" customHeight="1" x14ac:dyDescent="0.25">
      <c r="G308" s="53"/>
    </row>
    <row r="309" spans="1:7" ht="21" customHeight="1" x14ac:dyDescent="0.25">
      <c r="G309" s="53"/>
    </row>
    <row r="310" spans="1:7" ht="21" customHeight="1" x14ac:dyDescent="0.25">
      <c r="G310" s="53"/>
    </row>
    <row r="311" spans="1:7" ht="21" customHeight="1" x14ac:dyDescent="0.25">
      <c r="C311" s="11"/>
      <c r="G311" s="53"/>
    </row>
    <row r="312" spans="1:7" ht="21" customHeight="1" x14ac:dyDescent="0.25">
      <c r="A312" s="254"/>
      <c r="B312" s="50"/>
      <c r="C312" s="11"/>
      <c r="G312" s="80"/>
    </row>
    <row r="313" spans="1:7" ht="21" customHeight="1" x14ac:dyDescent="0.25">
      <c r="C313" s="11"/>
      <c r="G313" s="53"/>
    </row>
    <row r="314" spans="1:7" ht="21" customHeight="1" x14ac:dyDescent="0.25">
      <c r="C314" s="11"/>
      <c r="G314" s="53"/>
    </row>
    <row r="315" spans="1:7" ht="21" customHeight="1" x14ac:dyDescent="0.25">
      <c r="C315" s="11"/>
      <c r="G315" s="53"/>
    </row>
    <row r="316" spans="1:7" ht="21" customHeight="1" x14ac:dyDescent="0.25">
      <c r="A316" s="254"/>
      <c r="B316" s="50"/>
      <c r="C316" s="11"/>
      <c r="G316" s="81"/>
    </row>
    <row r="317" spans="1:7" ht="21" customHeight="1" x14ac:dyDescent="0.25">
      <c r="C317" s="21"/>
      <c r="G317" s="70"/>
    </row>
    <row r="318" spans="1:7" ht="21" customHeight="1" x14ac:dyDescent="0.25">
      <c r="C318" s="21"/>
      <c r="G318" s="70"/>
    </row>
    <row r="319" spans="1:7" ht="21" customHeight="1" x14ac:dyDescent="0.25">
      <c r="A319" s="254"/>
      <c r="B319" s="50"/>
      <c r="C319" s="21"/>
      <c r="G319" s="82"/>
    </row>
    <row r="320" spans="1:7" ht="21" customHeight="1" x14ac:dyDescent="0.25">
      <c r="C320" s="21"/>
      <c r="G320" s="70"/>
    </row>
    <row r="322" spans="1:16" ht="21" customHeight="1" x14ac:dyDescent="0.25">
      <c r="J322" s="185"/>
      <c r="K322" s="6"/>
      <c r="L322" s="6"/>
      <c r="M322" s="6"/>
      <c r="N322" s="6"/>
      <c r="O322" s="6"/>
      <c r="P322" s="6"/>
    </row>
    <row r="323" spans="1:16" ht="21" customHeight="1" x14ac:dyDescent="0.25">
      <c r="A323" s="189" t="s">
        <v>0</v>
      </c>
      <c r="J323" s="185"/>
      <c r="K323" s="6"/>
      <c r="L323" s="6"/>
      <c r="M323" s="6"/>
      <c r="N323" s="6"/>
      <c r="O323" s="6"/>
      <c r="P323" s="6"/>
    </row>
    <row r="324" spans="1:16" ht="21" customHeight="1" x14ac:dyDescent="0.25">
      <c r="J324" s="185"/>
      <c r="K324" s="6"/>
      <c r="L324" s="6"/>
      <c r="M324" s="6"/>
      <c r="N324" s="6"/>
      <c r="O324" s="6"/>
      <c r="P324" s="6"/>
    </row>
    <row r="325" spans="1:16" ht="21" customHeight="1" x14ac:dyDescent="0.25">
      <c r="J325" s="185"/>
      <c r="K325" s="6"/>
      <c r="L325" s="6"/>
      <c r="M325" s="6"/>
      <c r="N325" s="6"/>
      <c r="O325" s="6"/>
      <c r="P325" s="6"/>
    </row>
    <row r="326" spans="1:16" ht="21" customHeight="1" x14ac:dyDescent="0.25">
      <c r="J326" s="185"/>
      <c r="K326" s="6"/>
      <c r="L326" s="6"/>
      <c r="M326" s="6"/>
      <c r="N326" s="6"/>
      <c r="O326" s="6"/>
      <c r="P326" s="6"/>
    </row>
    <row r="327" spans="1:16" ht="21" customHeight="1" x14ac:dyDescent="0.25">
      <c r="J327" s="185"/>
      <c r="K327" s="6"/>
      <c r="L327" s="6"/>
      <c r="M327" s="6"/>
      <c r="N327" s="6"/>
      <c r="O327" s="6"/>
      <c r="P327" s="6"/>
    </row>
    <row r="328" spans="1:16" ht="21" customHeight="1" x14ac:dyDescent="0.25">
      <c r="J328" s="185"/>
      <c r="K328" s="6"/>
      <c r="L328" s="6"/>
      <c r="M328" s="6"/>
      <c r="N328" s="6"/>
      <c r="O328" s="6"/>
      <c r="P328" s="6"/>
    </row>
    <row r="329" spans="1:16" ht="21" customHeight="1" x14ac:dyDescent="0.25">
      <c r="J329" s="185"/>
      <c r="K329" s="6"/>
      <c r="L329" s="6"/>
      <c r="M329" s="6"/>
      <c r="N329" s="6"/>
      <c r="O329" s="6"/>
      <c r="P329" s="6"/>
    </row>
    <row r="330" spans="1:16" ht="21" customHeight="1" x14ac:dyDescent="0.25">
      <c r="J330" s="185"/>
      <c r="K330" s="6"/>
      <c r="L330" s="6"/>
      <c r="M330" s="6"/>
      <c r="N330" s="6"/>
      <c r="O330" s="6"/>
      <c r="P330" s="6"/>
    </row>
    <row r="331" spans="1:16" ht="21" customHeight="1" x14ac:dyDescent="0.25">
      <c r="J331" s="185"/>
      <c r="K331" s="6"/>
      <c r="L331" s="6"/>
      <c r="M331" s="6"/>
      <c r="N331" s="6"/>
      <c r="O331" s="6"/>
      <c r="P331" s="6"/>
    </row>
    <row r="332" spans="1:16" ht="21" customHeight="1" x14ac:dyDescent="0.25">
      <c r="J332" s="185"/>
      <c r="K332" s="6"/>
      <c r="L332" s="6"/>
      <c r="M332" s="6"/>
      <c r="N332" s="6"/>
      <c r="O332" s="6"/>
      <c r="P332" s="6"/>
    </row>
    <row r="333" spans="1:16" ht="21" customHeight="1" x14ac:dyDescent="0.25">
      <c r="J333" s="185"/>
      <c r="K333" s="6"/>
      <c r="L333" s="6"/>
      <c r="M333" s="6"/>
      <c r="N333" s="6"/>
      <c r="O333" s="6"/>
      <c r="P333" s="6"/>
    </row>
    <row r="334" spans="1:16" ht="21" customHeight="1" x14ac:dyDescent="0.25">
      <c r="J334" s="185"/>
      <c r="K334" s="6"/>
      <c r="L334" s="6"/>
      <c r="M334" s="6"/>
      <c r="N334" s="6"/>
      <c r="O334" s="6"/>
      <c r="P334" s="6"/>
    </row>
    <row r="335" spans="1:16" ht="21" customHeight="1" x14ac:dyDescent="0.25">
      <c r="J335" s="185"/>
      <c r="K335" s="6"/>
      <c r="L335" s="6"/>
      <c r="M335" s="6"/>
      <c r="N335" s="6"/>
      <c r="O335" s="6"/>
      <c r="P335" s="6"/>
    </row>
    <row r="336" spans="1:16" ht="21" customHeight="1" x14ac:dyDescent="0.25">
      <c r="J336" s="185"/>
      <c r="K336" s="6"/>
      <c r="L336" s="6"/>
      <c r="M336" s="6"/>
      <c r="N336" s="6"/>
      <c r="O336" s="6"/>
      <c r="P336" s="6"/>
    </row>
    <row r="337" spans="10:16" ht="21" customHeight="1" x14ac:dyDescent="0.25">
      <c r="J337" s="185"/>
      <c r="K337" s="6"/>
      <c r="L337" s="6"/>
      <c r="M337" s="6"/>
      <c r="N337" s="6"/>
      <c r="O337" s="6"/>
      <c r="P337" s="6"/>
    </row>
    <row r="338" spans="10:16" ht="21" customHeight="1" x14ac:dyDescent="0.25">
      <c r="J338" s="185"/>
      <c r="K338" s="6"/>
      <c r="L338" s="6"/>
      <c r="M338" s="6"/>
      <c r="N338" s="6"/>
      <c r="O338" s="6"/>
      <c r="P338" s="6"/>
    </row>
    <row r="339" spans="10:16" ht="21" customHeight="1" x14ac:dyDescent="0.25">
      <c r="J339" s="185"/>
      <c r="K339" s="6"/>
      <c r="L339" s="6"/>
      <c r="M339" s="6"/>
      <c r="N339" s="6"/>
      <c r="O339" s="6"/>
      <c r="P339" s="6"/>
    </row>
    <row r="340" spans="10:16" ht="21" customHeight="1" x14ac:dyDescent="0.25">
      <c r="J340" s="185"/>
      <c r="K340" s="6"/>
      <c r="L340" s="6"/>
      <c r="M340" s="6"/>
      <c r="N340" s="6"/>
      <c r="O340" s="6"/>
      <c r="P340" s="6" t="s">
        <v>53</v>
      </c>
    </row>
    <row r="341" spans="10:16" ht="21" customHeight="1" x14ac:dyDescent="0.25">
      <c r="J341" s="185"/>
      <c r="K341" s="6"/>
      <c r="L341" s="6"/>
      <c r="M341" s="6"/>
      <c r="N341" s="6"/>
      <c r="O341" s="6"/>
      <c r="P341" s="6"/>
    </row>
    <row r="342" spans="10:16" ht="21" customHeight="1" x14ac:dyDescent="0.25">
      <c r="J342" s="185"/>
      <c r="K342" s="6"/>
      <c r="L342" s="6"/>
      <c r="M342" s="6"/>
      <c r="N342" s="6"/>
      <c r="O342" s="6"/>
      <c r="P342" s="6"/>
    </row>
    <row r="343" spans="10:16" ht="21" customHeight="1" x14ac:dyDescent="0.25">
      <c r="J343" s="185"/>
      <c r="K343" s="6"/>
      <c r="L343" s="6"/>
      <c r="M343" s="6"/>
      <c r="N343" s="6"/>
      <c r="O343" s="6"/>
      <c r="P343" s="6"/>
    </row>
    <row r="344" spans="10:16" ht="21" customHeight="1" x14ac:dyDescent="0.25">
      <c r="J344" s="185"/>
      <c r="K344" s="6"/>
      <c r="L344" s="6"/>
      <c r="M344" s="6"/>
      <c r="N344" s="6"/>
      <c r="O344" s="6"/>
      <c r="P344" s="6"/>
    </row>
    <row r="345" spans="10:16" ht="21" customHeight="1" x14ac:dyDescent="0.25">
      <c r="J345" s="185"/>
      <c r="K345" s="6"/>
      <c r="L345" s="6"/>
      <c r="M345" s="6"/>
      <c r="N345" s="6"/>
      <c r="O345" s="6"/>
      <c r="P345" s="6"/>
    </row>
    <row r="400" spans="1:10" s="6" customFormat="1" ht="21" customHeight="1" x14ac:dyDescent="0.25">
      <c r="A400" s="189"/>
      <c r="C400" s="7"/>
      <c r="D400" s="7"/>
      <c r="E400" s="7"/>
      <c r="F400" s="12"/>
      <c r="G400" s="83"/>
      <c r="H400" s="7"/>
      <c r="I400" s="7"/>
      <c r="J400" s="185"/>
    </row>
    <row r="401" spans="1:10" s="6" customFormat="1" ht="21" customHeight="1" x14ac:dyDescent="0.25">
      <c r="A401" s="189"/>
      <c r="C401" s="7"/>
      <c r="D401" s="7"/>
      <c r="E401" s="7"/>
      <c r="F401" s="12"/>
      <c r="G401" s="83"/>
      <c r="H401" s="7"/>
      <c r="I401" s="7"/>
      <c r="J401" s="185"/>
    </row>
    <row r="402" spans="1:10" s="6" customFormat="1" ht="21" customHeight="1" x14ac:dyDescent="0.25">
      <c r="A402" s="189"/>
      <c r="C402" s="7"/>
      <c r="D402" s="7"/>
      <c r="E402" s="7"/>
      <c r="F402" s="12"/>
      <c r="G402" s="83"/>
      <c r="H402" s="7"/>
      <c r="I402" s="7"/>
      <c r="J402" s="185"/>
    </row>
    <row r="403" spans="1:10" s="6" customFormat="1" ht="21" customHeight="1" x14ac:dyDescent="0.25">
      <c r="A403" s="189"/>
      <c r="C403" s="7"/>
      <c r="D403" s="7"/>
      <c r="E403" s="7"/>
      <c r="F403" s="12"/>
      <c r="G403" s="83"/>
      <c r="H403" s="7"/>
      <c r="I403" s="7"/>
      <c r="J403" s="185"/>
    </row>
    <row r="404" spans="1:10" s="6" customFormat="1" ht="21" customHeight="1" x14ac:dyDescent="0.25">
      <c r="A404" s="189"/>
      <c r="C404" s="7"/>
      <c r="D404" s="7"/>
      <c r="E404" s="7"/>
      <c r="F404" s="12"/>
      <c r="G404" s="83"/>
      <c r="H404" s="7"/>
      <c r="I404" s="7"/>
      <c r="J404" s="185"/>
    </row>
    <row r="405" spans="1:10" s="6" customFormat="1" ht="21" customHeight="1" x14ac:dyDescent="0.25">
      <c r="A405" s="189"/>
      <c r="C405" s="7"/>
      <c r="D405" s="7"/>
      <c r="E405" s="7"/>
      <c r="F405" s="12"/>
      <c r="G405" s="83"/>
      <c r="H405" s="7"/>
      <c r="I405" s="7"/>
      <c r="J405" s="185"/>
    </row>
    <row r="406" spans="1:10" s="6" customFormat="1" ht="21" customHeight="1" x14ac:dyDescent="0.25">
      <c r="A406" s="189"/>
      <c r="C406" s="7"/>
      <c r="D406" s="7"/>
      <c r="E406" s="7"/>
      <c r="F406" s="12"/>
      <c r="G406" s="83"/>
      <c r="H406" s="7"/>
      <c r="I406" s="7"/>
      <c r="J406" s="185"/>
    </row>
    <row r="407" spans="1:10" s="6" customFormat="1" ht="21" customHeight="1" x14ac:dyDescent="0.25">
      <c r="A407" s="189"/>
      <c r="C407" s="7"/>
      <c r="D407" s="7"/>
      <c r="E407" s="7"/>
      <c r="F407" s="12"/>
      <c r="G407" s="83"/>
      <c r="H407" s="7"/>
      <c r="I407" s="7"/>
      <c r="J407" s="185"/>
    </row>
    <row r="408" spans="1:10" s="6" customFormat="1" ht="21" customHeight="1" x14ac:dyDescent="0.25">
      <c r="A408" s="189"/>
      <c r="C408" s="7"/>
      <c r="D408" s="7"/>
      <c r="E408" s="7"/>
      <c r="F408" s="12"/>
      <c r="G408" s="83"/>
      <c r="H408" s="7"/>
      <c r="I408" s="7"/>
      <c r="J408" s="185"/>
    </row>
    <row r="411" spans="1:10" s="6" customFormat="1" ht="21" customHeight="1" x14ac:dyDescent="0.25">
      <c r="A411" s="189"/>
      <c r="C411" s="7"/>
      <c r="D411" s="7"/>
      <c r="E411" s="7"/>
      <c r="F411" s="12"/>
      <c r="G411" s="83"/>
      <c r="H411" s="7"/>
      <c r="I411" s="7"/>
      <c r="J411" s="185"/>
    </row>
  </sheetData>
  <sortState xmlns:xlrd2="http://schemas.microsoft.com/office/spreadsheetml/2017/richdata2" ref="A175:H206">
    <sortCondition descending="1" ref="H175:H206"/>
  </sortState>
  <mergeCells count="11">
    <mergeCell ref="I6:I7"/>
    <mergeCell ref="J6:J7"/>
    <mergeCell ref="K6:K7"/>
    <mergeCell ref="M6:M7"/>
    <mergeCell ref="F4:F5"/>
    <mergeCell ref="G6:G7"/>
    <mergeCell ref="I1:K1"/>
    <mergeCell ref="I2:K2"/>
    <mergeCell ref="I3:K3"/>
    <mergeCell ref="J5:K5"/>
    <mergeCell ref="E3:H3"/>
  </mergeCells>
  <pageMargins left="0.5" right="0.25" top="0.5" bottom="0.5" header="0.3" footer="0.3"/>
  <pageSetup scale="55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28FDB-1D09-4210-8A69-79B1B0F520E1}">
  <sheetPr>
    <pageSetUpPr fitToPage="1"/>
  </sheetPr>
  <dimension ref="A1:M345"/>
  <sheetViews>
    <sheetView topLeftCell="A156" workbookViewId="0">
      <selection activeCell="A197" sqref="A1:A1048576"/>
    </sheetView>
  </sheetViews>
  <sheetFormatPr defaultRowHeight="15" x14ac:dyDescent="0.25"/>
  <cols>
    <col min="1" max="1" width="15.85546875" style="17" customWidth="1"/>
    <col min="2" max="2" width="62.7109375" style="6" customWidth="1"/>
    <col min="3" max="3" width="15.7109375" style="7" customWidth="1"/>
    <col min="4" max="4" width="10.5703125" style="12" customWidth="1"/>
    <col min="5" max="5" width="12.7109375" style="6" customWidth="1"/>
    <col min="6" max="6" width="13.140625" style="12" customWidth="1"/>
    <col min="7" max="7" width="10.42578125" style="126" customWidth="1"/>
    <col min="8" max="8" width="11.5703125" style="7" hidden="1" customWidth="1"/>
    <col min="9" max="9" width="13.7109375" style="7" customWidth="1"/>
  </cols>
  <sheetData>
    <row r="1" spans="1:13" ht="19.5" x14ac:dyDescent="0.3">
      <c r="G1" s="108"/>
    </row>
    <row r="2" spans="1:13" x14ac:dyDescent="0.25">
      <c r="C2" s="7" t="s">
        <v>0</v>
      </c>
      <c r="G2" s="109"/>
    </row>
    <row r="3" spans="1:13" ht="32.25" x14ac:dyDescent="0.5">
      <c r="D3" s="282" t="s">
        <v>93</v>
      </c>
      <c r="E3" s="283"/>
      <c r="F3" s="283"/>
      <c r="G3" s="284"/>
      <c r="H3" s="284"/>
      <c r="I3" s="284"/>
    </row>
    <row r="4" spans="1:13" ht="4.9000000000000004" customHeight="1" thickBot="1" x14ac:dyDescent="0.55000000000000004">
      <c r="D4" s="127"/>
      <c r="E4" s="128"/>
      <c r="F4" s="128"/>
      <c r="G4"/>
      <c r="H4"/>
      <c r="I4"/>
    </row>
    <row r="5" spans="1:13" ht="15" customHeight="1" x14ac:dyDescent="0.5">
      <c r="D5" s="127"/>
      <c r="E5" s="128"/>
      <c r="F5" s="166" t="s">
        <v>768</v>
      </c>
      <c r="G5" s="154"/>
      <c r="H5" s="155"/>
      <c r="I5" s="156"/>
    </row>
    <row r="6" spans="1:13" ht="14.45" customHeight="1" x14ac:dyDescent="0.5">
      <c r="D6" s="127"/>
      <c r="E6" s="128"/>
      <c r="F6" s="167" t="s">
        <v>765</v>
      </c>
      <c r="G6" s="157"/>
      <c r="H6" s="158"/>
      <c r="I6" s="159"/>
    </row>
    <row r="7" spans="1:13" x14ac:dyDescent="0.25">
      <c r="F7" s="167" t="s">
        <v>767</v>
      </c>
      <c r="G7" s="157"/>
      <c r="H7" s="158"/>
      <c r="I7" s="159"/>
      <c r="K7" s="117"/>
      <c r="L7" s="7"/>
      <c r="M7" s="7"/>
    </row>
    <row r="8" spans="1:13" ht="15.75" thickBot="1" x14ac:dyDescent="0.3">
      <c r="F8" s="168" t="s">
        <v>766</v>
      </c>
      <c r="G8" s="160"/>
      <c r="H8" s="161"/>
      <c r="I8" s="162"/>
      <c r="K8" s="117"/>
      <c r="L8" s="7"/>
      <c r="M8" s="7"/>
    </row>
    <row r="9" spans="1:13" x14ac:dyDescent="0.25">
      <c r="A9" s="24" t="s">
        <v>94</v>
      </c>
      <c r="B9" s="40" t="s">
        <v>2</v>
      </c>
      <c r="C9" s="15" t="s">
        <v>111</v>
      </c>
      <c r="D9" s="54" t="s">
        <v>438</v>
      </c>
      <c r="E9" s="40" t="s">
        <v>437</v>
      </c>
      <c r="F9" s="163" t="s">
        <v>769</v>
      </c>
      <c r="G9" s="110" t="s">
        <v>112</v>
      </c>
      <c r="H9" s="15" t="s">
        <v>113</v>
      </c>
      <c r="I9" s="15" t="s">
        <v>114</v>
      </c>
    </row>
    <row r="10" spans="1:13" x14ac:dyDescent="0.25">
      <c r="A10" s="25" t="s">
        <v>744</v>
      </c>
      <c r="B10" s="41" t="s">
        <v>8</v>
      </c>
      <c r="C10" s="2"/>
      <c r="D10" s="55"/>
      <c r="E10" s="133"/>
      <c r="F10" s="55"/>
      <c r="G10" s="164"/>
      <c r="H10" s="165"/>
      <c r="I10" s="165"/>
    </row>
    <row r="11" spans="1:13" x14ac:dyDescent="0.25">
      <c r="A11" s="30">
        <v>1245893</v>
      </c>
      <c r="B11" s="90" t="s">
        <v>511</v>
      </c>
      <c r="C11" s="1" t="s">
        <v>683</v>
      </c>
      <c r="D11" s="59"/>
      <c r="E11" s="99">
        <v>10017</v>
      </c>
      <c r="F11" s="134">
        <v>45.5</v>
      </c>
      <c r="G11" s="111">
        <v>5.1100000000000003</v>
      </c>
      <c r="H11" s="1" t="s">
        <v>137</v>
      </c>
      <c r="I11" s="1" t="s">
        <v>88</v>
      </c>
    </row>
    <row r="12" spans="1:13" x14ac:dyDescent="0.25">
      <c r="A12" s="30">
        <v>117341</v>
      </c>
      <c r="B12" s="90" t="s">
        <v>513</v>
      </c>
      <c r="C12" s="1" t="s">
        <v>684</v>
      </c>
      <c r="D12" s="59"/>
      <c r="E12" s="99">
        <v>10169</v>
      </c>
      <c r="F12" s="134">
        <v>91.55</v>
      </c>
      <c r="G12" s="111">
        <v>10.27</v>
      </c>
      <c r="H12" s="1" t="s">
        <v>137</v>
      </c>
      <c r="I12" s="1" t="s">
        <v>3</v>
      </c>
    </row>
    <row r="13" spans="1:13" x14ac:dyDescent="0.25">
      <c r="A13" s="30">
        <v>6233441</v>
      </c>
      <c r="B13" s="90" t="s">
        <v>514</v>
      </c>
      <c r="C13" s="1" t="s">
        <v>685</v>
      </c>
      <c r="D13" s="59"/>
      <c r="E13" s="99">
        <v>10298</v>
      </c>
      <c r="F13" s="134">
        <v>5.12</v>
      </c>
      <c r="G13" s="111">
        <v>3.26</v>
      </c>
      <c r="H13" s="1" t="s">
        <v>138</v>
      </c>
      <c r="I13" s="1" t="s">
        <v>3</v>
      </c>
    </row>
    <row r="14" spans="1:13" x14ac:dyDescent="0.25">
      <c r="A14" s="30">
        <v>315335</v>
      </c>
      <c r="B14" s="90" t="s">
        <v>516</v>
      </c>
      <c r="C14" s="1" t="s">
        <v>686</v>
      </c>
      <c r="D14" s="59"/>
      <c r="E14" s="99">
        <v>10426</v>
      </c>
      <c r="F14" s="134">
        <v>99.4</v>
      </c>
      <c r="G14" s="111">
        <v>11.15</v>
      </c>
      <c r="H14" s="1" t="s">
        <v>138</v>
      </c>
      <c r="I14" s="1" t="s">
        <v>4</v>
      </c>
    </row>
    <row r="15" spans="1:13" x14ac:dyDescent="0.25">
      <c r="A15" s="30">
        <v>4922666</v>
      </c>
      <c r="B15" s="90" t="s">
        <v>517</v>
      </c>
      <c r="C15" s="1" t="s">
        <v>687</v>
      </c>
      <c r="D15" s="59"/>
      <c r="E15" s="99">
        <v>10799</v>
      </c>
      <c r="F15" s="134">
        <v>105</v>
      </c>
      <c r="G15" s="111">
        <v>11.78</v>
      </c>
      <c r="H15" s="1" t="s">
        <v>138</v>
      </c>
      <c r="I15" s="1" t="s">
        <v>4</v>
      </c>
    </row>
    <row r="16" spans="1:13" x14ac:dyDescent="0.25">
      <c r="A16" s="30">
        <v>7386212</v>
      </c>
      <c r="B16" s="90" t="s">
        <v>519</v>
      </c>
      <c r="C16" s="1" t="s">
        <v>688</v>
      </c>
      <c r="D16" s="59"/>
      <c r="E16" s="99">
        <v>33787</v>
      </c>
      <c r="F16" s="134">
        <v>63.75</v>
      </c>
      <c r="G16" s="111">
        <v>7.15</v>
      </c>
      <c r="H16" s="1" t="s">
        <v>137</v>
      </c>
      <c r="I16" s="1" t="s">
        <v>88</v>
      </c>
    </row>
    <row r="17" spans="1:10" x14ac:dyDescent="0.25">
      <c r="A17" s="30">
        <v>6715957</v>
      </c>
      <c r="B17" s="90" t="s">
        <v>520</v>
      </c>
      <c r="C17" s="1" t="s">
        <v>689</v>
      </c>
      <c r="D17" s="59"/>
      <c r="E17" s="99">
        <v>54914</v>
      </c>
      <c r="F17" s="134">
        <v>8.7200000000000006</v>
      </c>
      <c r="G17" s="111">
        <v>5.55</v>
      </c>
      <c r="H17" s="1" t="s">
        <v>137</v>
      </c>
      <c r="I17" s="1" t="s">
        <v>88</v>
      </c>
    </row>
    <row r="18" spans="1:10" x14ac:dyDescent="0.25">
      <c r="A18" s="30">
        <v>9893553</v>
      </c>
      <c r="B18" s="90" t="s">
        <v>521</v>
      </c>
      <c r="C18" s="1" t="s">
        <v>194</v>
      </c>
      <c r="D18" s="59"/>
      <c r="E18" s="99">
        <v>71341</v>
      </c>
      <c r="F18" s="134">
        <v>75</v>
      </c>
      <c r="G18" s="111">
        <v>8.42</v>
      </c>
      <c r="H18" s="1" t="s">
        <v>137</v>
      </c>
      <c r="I18" s="1" t="s">
        <v>88</v>
      </c>
    </row>
    <row r="19" spans="1:10" x14ac:dyDescent="0.25">
      <c r="A19" s="30">
        <v>6710594</v>
      </c>
      <c r="B19" s="90" t="s">
        <v>524</v>
      </c>
      <c r="C19" s="1" t="s">
        <v>690</v>
      </c>
      <c r="D19" s="59"/>
      <c r="E19" s="99">
        <v>82948</v>
      </c>
      <c r="F19" s="134">
        <v>8.8000000000000007</v>
      </c>
      <c r="G19" s="111">
        <v>5.6</v>
      </c>
      <c r="H19" s="1" t="s">
        <v>137</v>
      </c>
      <c r="I19" s="1" t="s">
        <v>3</v>
      </c>
    </row>
    <row r="20" spans="1:10" x14ac:dyDescent="0.25">
      <c r="A20" s="30">
        <v>2775593</v>
      </c>
      <c r="B20" s="90" t="s">
        <v>526</v>
      </c>
      <c r="C20" s="1" t="s">
        <v>691</v>
      </c>
      <c r="D20" s="59"/>
      <c r="E20" s="99">
        <v>10630</v>
      </c>
      <c r="F20" s="134">
        <v>48.75</v>
      </c>
      <c r="G20" s="111">
        <v>5.47</v>
      </c>
      <c r="H20" s="1" t="s">
        <v>138</v>
      </c>
      <c r="I20" s="1" t="s">
        <v>88</v>
      </c>
    </row>
    <row r="21" spans="1:10" x14ac:dyDescent="0.25">
      <c r="A21" s="30">
        <v>7647563</v>
      </c>
      <c r="B21" s="94" t="s">
        <v>750</v>
      </c>
      <c r="C21" s="1" t="s">
        <v>749</v>
      </c>
      <c r="D21" s="59"/>
      <c r="E21" s="99">
        <v>60045</v>
      </c>
      <c r="F21" s="134">
        <v>8.5</v>
      </c>
      <c r="G21" s="111">
        <v>5.41</v>
      </c>
      <c r="H21" s="1"/>
      <c r="I21" s="1" t="s">
        <v>3</v>
      </c>
    </row>
    <row r="22" spans="1:10" x14ac:dyDescent="0.25">
      <c r="A22" s="26" t="s">
        <v>59</v>
      </c>
      <c r="B22" s="42" t="s">
        <v>8</v>
      </c>
      <c r="C22" s="4"/>
      <c r="D22" s="56"/>
      <c r="E22" s="142"/>
      <c r="F22" s="55"/>
      <c r="G22" s="112"/>
      <c r="H22" s="2"/>
      <c r="I22" s="2"/>
    </row>
    <row r="23" spans="1:10" x14ac:dyDescent="0.25">
      <c r="A23" s="30">
        <v>4060261</v>
      </c>
      <c r="B23" s="90" t="s">
        <v>527</v>
      </c>
      <c r="C23" s="3" t="s">
        <v>692</v>
      </c>
      <c r="D23" s="58"/>
      <c r="E23" s="90" t="s">
        <v>540</v>
      </c>
      <c r="F23" s="134">
        <v>6.07</v>
      </c>
      <c r="G23" s="111">
        <v>11.67</v>
      </c>
      <c r="H23" s="1" t="s">
        <v>138</v>
      </c>
      <c r="I23" s="1" t="s">
        <v>4</v>
      </c>
    </row>
    <row r="24" spans="1:10" x14ac:dyDescent="0.25">
      <c r="A24" s="30">
        <v>4060287</v>
      </c>
      <c r="B24" s="90" t="s">
        <v>528</v>
      </c>
      <c r="C24" s="3" t="s">
        <v>692</v>
      </c>
      <c r="D24" s="58"/>
      <c r="E24" s="90" t="s">
        <v>541</v>
      </c>
      <c r="F24" s="134">
        <v>4.43</v>
      </c>
      <c r="G24" s="111">
        <v>8.52</v>
      </c>
      <c r="H24" s="1" t="s">
        <v>138</v>
      </c>
      <c r="I24" s="1" t="s">
        <v>4</v>
      </c>
    </row>
    <row r="25" spans="1:10" x14ac:dyDescent="0.25">
      <c r="A25" s="30">
        <v>4888797</v>
      </c>
      <c r="B25" s="90" t="s">
        <v>529</v>
      </c>
      <c r="C25" s="3" t="s">
        <v>693</v>
      </c>
      <c r="D25" s="58"/>
      <c r="E25" s="90" t="s">
        <v>542</v>
      </c>
      <c r="F25" s="134">
        <v>7.38</v>
      </c>
      <c r="G25" s="111">
        <v>14.19</v>
      </c>
      <c r="H25" s="1" t="s">
        <v>137</v>
      </c>
      <c r="I25" s="1" t="s">
        <v>4</v>
      </c>
    </row>
    <row r="26" spans="1:10" x14ac:dyDescent="0.25">
      <c r="A26" s="30">
        <v>1913797</v>
      </c>
      <c r="B26" s="90" t="s">
        <v>530</v>
      </c>
      <c r="C26" s="3" t="s">
        <v>694</v>
      </c>
      <c r="D26" s="58"/>
      <c r="E26" s="90" t="s">
        <v>543</v>
      </c>
      <c r="F26" s="134">
        <v>6.06</v>
      </c>
      <c r="G26" s="111">
        <v>11.65</v>
      </c>
      <c r="H26" s="1" t="s">
        <v>137</v>
      </c>
      <c r="I26" s="1" t="s">
        <v>3</v>
      </c>
    </row>
    <row r="27" spans="1:10" x14ac:dyDescent="0.25">
      <c r="A27" s="30">
        <v>7077053</v>
      </c>
      <c r="B27" s="90" t="s">
        <v>531</v>
      </c>
      <c r="C27" s="3" t="s">
        <v>695</v>
      </c>
      <c r="D27" s="58"/>
      <c r="E27" s="90" t="s">
        <v>544</v>
      </c>
      <c r="F27" s="134">
        <v>2.65</v>
      </c>
      <c r="G27" s="111">
        <v>5.0999999999999996</v>
      </c>
      <c r="H27" s="1" t="s">
        <v>138</v>
      </c>
      <c r="I27" s="1" t="s">
        <v>3</v>
      </c>
      <c r="J27" s="139"/>
    </row>
    <row r="28" spans="1:10" x14ac:dyDescent="0.25">
      <c r="A28" s="30">
        <v>7076093</v>
      </c>
      <c r="B28" s="90" t="s">
        <v>532</v>
      </c>
      <c r="C28" s="3" t="s">
        <v>696</v>
      </c>
      <c r="D28" s="58"/>
      <c r="E28" s="90" t="s">
        <v>545</v>
      </c>
      <c r="F28" s="134">
        <v>6.24</v>
      </c>
      <c r="G28" s="111">
        <v>12</v>
      </c>
      <c r="H28" s="1" t="s">
        <v>138</v>
      </c>
      <c r="I28" s="1" t="s">
        <v>4</v>
      </c>
    </row>
    <row r="29" spans="1:10" x14ac:dyDescent="0.25">
      <c r="A29" s="30">
        <v>6451165</v>
      </c>
      <c r="B29" s="90" t="s">
        <v>533</v>
      </c>
      <c r="C29" s="3" t="s">
        <v>697</v>
      </c>
      <c r="D29" s="58"/>
      <c r="E29" s="90" t="s">
        <v>546</v>
      </c>
      <c r="F29" s="134">
        <v>3.93</v>
      </c>
      <c r="G29" s="111">
        <v>7.56</v>
      </c>
      <c r="H29" s="1" t="s">
        <v>137</v>
      </c>
      <c r="I29" s="1" t="s">
        <v>3</v>
      </c>
    </row>
    <row r="30" spans="1:10" x14ac:dyDescent="0.25">
      <c r="A30" s="30">
        <v>5664253</v>
      </c>
      <c r="B30" s="90" t="s">
        <v>534</v>
      </c>
      <c r="C30" s="3" t="s">
        <v>694</v>
      </c>
      <c r="D30" s="58"/>
      <c r="E30" s="90" t="s">
        <v>547</v>
      </c>
      <c r="F30" s="134">
        <v>6.06</v>
      </c>
      <c r="G30" s="111">
        <v>11.65</v>
      </c>
      <c r="H30" s="1" t="s">
        <v>137</v>
      </c>
      <c r="I30" s="1" t="s">
        <v>3</v>
      </c>
    </row>
    <row r="31" spans="1:10" x14ac:dyDescent="0.25">
      <c r="A31" s="30">
        <v>7070186</v>
      </c>
      <c r="B31" s="90" t="s">
        <v>535</v>
      </c>
      <c r="C31" s="3" t="s">
        <v>698</v>
      </c>
      <c r="D31" s="58"/>
      <c r="E31" s="90" t="s">
        <v>548</v>
      </c>
      <c r="F31" s="134">
        <v>4.0199999999999996</v>
      </c>
      <c r="G31" s="111">
        <v>7.73</v>
      </c>
      <c r="H31" s="1" t="s">
        <v>137</v>
      </c>
      <c r="I31" s="1" t="s">
        <v>3</v>
      </c>
    </row>
    <row r="32" spans="1:10" x14ac:dyDescent="0.25">
      <c r="A32" s="30">
        <v>7070150</v>
      </c>
      <c r="B32" s="90" t="s">
        <v>536</v>
      </c>
      <c r="C32" s="3" t="s">
        <v>506</v>
      </c>
      <c r="D32" s="58"/>
      <c r="E32" s="90" t="s">
        <v>549</v>
      </c>
      <c r="F32" s="134">
        <v>1.92</v>
      </c>
      <c r="G32" s="111">
        <v>3.69</v>
      </c>
      <c r="H32" s="1" t="s">
        <v>137</v>
      </c>
      <c r="I32" s="1" t="s">
        <v>4</v>
      </c>
    </row>
    <row r="33" spans="1:9" x14ac:dyDescent="0.25">
      <c r="A33" s="30">
        <v>700734</v>
      </c>
      <c r="B33" s="90" t="s">
        <v>538</v>
      </c>
      <c r="C33" s="3" t="s">
        <v>699</v>
      </c>
      <c r="D33" s="58"/>
      <c r="E33" s="90" t="s">
        <v>551</v>
      </c>
      <c r="F33" s="134">
        <v>5.13</v>
      </c>
      <c r="G33" s="111">
        <v>9.8699999999999992</v>
      </c>
      <c r="H33" s="1" t="s">
        <v>138</v>
      </c>
      <c r="I33" s="1" t="s">
        <v>4</v>
      </c>
    </row>
    <row r="34" spans="1:9" x14ac:dyDescent="0.25">
      <c r="A34" s="30">
        <v>896223</v>
      </c>
      <c r="B34" s="94" t="s">
        <v>747</v>
      </c>
      <c r="C34" s="3"/>
      <c r="D34" s="58"/>
      <c r="E34" s="94" t="s">
        <v>748</v>
      </c>
      <c r="F34" s="134">
        <v>4.55</v>
      </c>
      <c r="G34" s="111">
        <v>8.75</v>
      </c>
      <c r="H34" s="1"/>
      <c r="I34" s="1" t="s">
        <v>3</v>
      </c>
    </row>
    <row r="35" spans="1:9" x14ac:dyDescent="0.25">
      <c r="A35" s="26" t="s">
        <v>9</v>
      </c>
      <c r="B35" s="42" t="s">
        <v>8</v>
      </c>
      <c r="C35" s="4"/>
      <c r="D35" s="56"/>
      <c r="E35" s="142"/>
      <c r="F35" s="55"/>
      <c r="G35" s="112"/>
      <c r="H35" s="2"/>
      <c r="I35" s="2"/>
    </row>
    <row r="36" spans="1:9" x14ac:dyDescent="0.25">
      <c r="A36" s="30">
        <v>2223453</v>
      </c>
      <c r="B36" s="94" t="s">
        <v>679</v>
      </c>
      <c r="C36" s="3" t="s">
        <v>708</v>
      </c>
      <c r="D36" s="58"/>
      <c r="E36" s="100">
        <v>6960</v>
      </c>
      <c r="F36" s="135">
        <v>4.46</v>
      </c>
      <c r="G36" s="113">
        <v>2.48</v>
      </c>
      <c r="H36" s="1" t="s">
        <v>137</v>
      </c>
      <c r="I36" s="1" t="s">
        <v>3</v>
      </c>
    </row>
    <row r="37" spans="1:9" x14ac:dyDescent="0.25">
      <c r="A37" s="30">
        <v>2223465</v>
      </c>
      <c r="B37" s="94" t="s">
        <v>680</v>
      </c>
      <c r="C37" s="3" t="s">
        <v>708</v>
      </c>
      <c r="D37" s="58"/>
      <c r="E37" s="100">
        <v>6961</v>
      </c>
      <c r="F37" s="135">
        <v>4.46</v>
      </c>
      <c r="G37" s="113">
        <v>2.48</v>
      </c>
      <c r="H37" s="1" t="s">
        <v>137</v>
      </c>
      <c r="I37" s="1" t="s">
        <v>3</v>
      </c>
    </row>
    <row r="38" spans="1:9" x14ac:dyDescent="0.25">
      <c r="A38" s="30">
        <v>3441407</v>
      </c>
      <c r="B38" s="94" t="s">
        <v>681</v>
      </c>
      <c r="C38" s="3" t="s">
        <v>709</v>
      </c>
      <c r="D38" s="58"/>
      <c r="E38" s="100">
        <v>21027</v>
      </c>
      <c r="F38" s="135">
        <v>8.91</v>
      </c>
      <c r="G38" s="113">
        <v>4.95</v>
      </c>
      <c r="H38" s="1" t="s">
        <v>137</v>
      </c>
      <c r="I38" s="1" t="s">
        <v>3</v>
      </c>
    </row>
    <row r="39" spans="1:9" x14ac:dyDescent="0.25">
      <c r="A39" s="30">
        <v>3441395</v>
      </c>
      <c r="B39" s="94" t="s">
        <v>682</v>
      </c>
      <c r="C39" s="3" t="s">
        <v>709</v>
      </c>
      <c r="D39" s="58"/>
      <c r="E39" s="100">
        <v>21028</v>
      </c>
      <c r="F39" s="135">
        <v>8.91</v>
      </c>
      <c r="G39" s="113">
        <v>4.95</v>
      </c>
      <c r="H39" s="1" t="s">
        <v>137</v>
      </c>
      <c r="I39" s="1" t="s">
        <v>3</v>
      </c>
    </row>
    <row r="40" spans="1:9" x14ac:dyDescent="0.25">
      <c r="A40" s="26" t="s">
        <v>11</v>
      </c>
      <c r="B40" s="42" t="s">
        <v>8</v>
      </c>
      <c r="C40" s="4"/>
      <c r="D40" s="56"/>
      <c r="E40" s="56"/>
      <c r="F40" s="55"/>
      <c r="G40" s="112"/>
      <c r="H40" s="2"/>
      <c r="I40" s="2"/>
    </row>
    <row r="41" spans="1:9" x14ac:dyDescent="0.25">
      <c r="A41" s="30">
        <v>5686266</v>
      </c>
      <c r="B41" s="29" t="s">
        <v>636</v>
      </c>
      <c r="C41" s="3" t="s">
        <v>710</v>
      </c>
      <c r="D41" s="58"/>
      <c r="E41" s="22" t="s">
        <v>607</v>
      </c>
      <c r="F41" s="22">
        <v>9.81</v>
      </c>
      <c r="G41" s="114">
        <v>6.71</v>
      </c>
      <c r="H41" s="1" t="s">
        <v>137</v>
      </c>
      <c r="I41" s="1" t="s">
        <v>3</v>
      </c>
    </row>
    <row r="42" spans="1:9" x14ac:dyDescent="0.25">
      <c r="A42" s="30">
        <v>8747859</v>
      </c>
      <c r="B42" s="29" t="s">
        <v>637</v>
      </c>
      <c r="C42" s="3" t="s">
        <v>711</v>
      </c>
      <c r="D42" s="58"/>
      <c r="E42" s="22" t="s">
        <v>608</v>
      </c>
      <c r="F42" s="22">
        <v>4.21</v>
      </c>
      <c r="G42" s="114">
        <v>2.88</v>
      </c>
      <c r="H42" s="1" t="s">
        <v>137</v>
      </c>
      <c r="I42" s="1" t="s">
        <v>3</v>
      </c>
    </row>
    <row r="43" spans="1:9" x14ac:dyDescent="0.25">
      <c r="A43" s="30">
        <v>9903790</v>
      </c>
      <c r="B43" s="29" t="s">
        <v>635</v>
      </c>
      <c r="C43" s="3" t="s">
        <v>712</v>
      </c>
      <c r="D43" s="58"/>
      <c r="E43" s="22" t="s">
        <v>609</v>
      </c>
      <c r="F43" s="22">
        <v>9.7200000000000006</v>
      </c>
      <c r="G43" s="114">
        <v>6.65</v>
      </c>
      <c r="H43" s="1" t="s">
        <v>137</v>
      </c>
      <c r="I43" s="1" t="s">
        <v>3</v>
      </c>
    </row>
    <row r="44" spans="1:9" x14ac:dyDescent="0.25">
      <c r="A44" s="30">
        <v>6396949</v>
      </c>
      <c r="B44" s="29" t="s">
        <v>638</v>
      </c>
      <c r="C44" s="3" t="s">
        <v>713</v>
      </c>
      <c r="D44" s="58"/>
      <c r="E44" s="22" t="s">
        <v>610</v>
      </c>
      <c r="F44" s="22">
        <v>6.48</v>
      </c>
      <c r="G44" s="114">
        <v>4.43</v>
      </c>
      <c r="H44" s="1" t="s">
        <v>137</v>
      </c>
      <c r="I44" s="1" t="s">
        <v>3</v>
      </c>
    </row>
    <row r="45" spans="1:9" x14ac:dyDescent="0.25">
      <c r="A45" s="30">
        <v>9431024</v>
      </c>
      <c r="B45" s="29" t="s">
        <v>639</v>
      </c>
      <c r="C45" s="3" t="s">
        <v>714</v>
      </c>
      <c r="D45" s="58"/>
      <c r="E45" s="22" t="s">
        <v>611</v>
      </c>
      <c r="F45" s="22">
        <v>8.23</v>
      </c>
      <c r="G45" s="114">
        <v>5.63</v>
      </c>
      <c r="H45" s="1" t="s">
        <v>137</v>
      </c>
      <c r="I45" s="1" t="s">
        <v>3</v>
      </c>
    </row>
    <row r="46" spans="1:9" x14ac:dyDescent="0.25">
      <c r="A46" s="30">
        <v>3763402</v>
      </c>
      <c r="B46" s="29" t="s">
        <v>640</v>
      </c>
      <c r="C46" s="3" t="s">
        <v>715</v>
      </c>
      <c r="D46" s="58"/>
      <c r="E46" s="22" t="s">
        <v>612</v>
      </c>
      <c r="F46" s="22">
        <v>3.34</v>
      </c>
      <c r="G46" s="114">
        <v>2.2799999999999998</v>
      </c>
      <c r="H46" s="1" t="s">
        <v>138</v>
      </c>
      <c r="I46" s="1" t="s">
        <v>4</v>
      </c>
    </row>
    <row r="47" spans="1:9" x14ac:dyDescent="0.25">
      <c r="A47" s="30">
        <v>8185804</v>
      </c>
      <c r="B47" s="29" t="s">
        <v>641</v>
      </c>
      <c r="C47" s="3" t="s">
        <v>716</v>
      </c>
      <c r="D47" s="58"/>
      <c r="E47" s="22" t="s">
        <v>613</v>
      </c>
      <c r="F47" s="22">
        <v>3.98</v>
      </c>
      <c r="G47" s="114">
        <v>2.72</v>
      </c>
      <c r="H47" s="1" t="s">
        <v>137</v>
      </c>
      <c r="I47" s="1" t="s">
        <v>4</v>
      </c>
    </row>
    <row r="48" spans="1:9" x14ac:dyDescent="0.25">
      <c r="A48" s="30">
        <v>3162569</v>
      </c>
      <c r="B48" s="29" t="s">
        <v>642</v>
      </c>
      <c r="C48" s="3" t="s">
        <v>717</v>
      </c>
      <c r="D48" s="58"/>
      <c r="E48" s="22" t="s">
        <v>614</v>
      </c>
      <c r="F48" s="22">
        <v>7.33</v>
      </c>
      <c r="G48" s="114">
        <v>5.01</v>
      </c>
      <c r="H48" s="1" t="s">
        <v>138</v>
      </c>
      <c r="I48" s="1" t="s">
        <v>4</v>
      </c>
    </row>
    <row r="49" spans="1:9" x14ac:dyDescent="0.25">
      <c r="A49" s="30">
        <v>4680512</v>
      </c>
      <c r="B49" s="29" t="s">
        <v>644</v>
      </c>
      <c r="C49" s="3" t="s">
        <v>718</v>
      </c>
      <c r="D49" s="58"/>
      <c r="E49" s="22" t="s">
        <v>616</v>
      </c>
      <c r="F49" s="22">
        <v>5.76</v>
      </c>
      <c r="G49" s="114">
        <v>3.94</v>
      </c>
      <c r="H49" s="1" t="s">
        <v>137</v>
      </c>
      <c r="I49" s="1" t="s">
        <v>3</v>
      </c>
    </row>
    <row r="50" spans="1:9" x14ac:dyDescent="0.25">
      <c r="A50" s="30">
        <v>62550</v>
      </c>
      <c r="B50" s="29" t="s">
        <v>645</v>
      </c>
      <c r="C50" s="3" t="s">
        <v>719</v>
      </c>
      <c r="D50" s="58"/>
      <c r="E50" s="22" t="s">
        <v>617</v>
      </c>
      <c r="F50" s="22">
        <v>2.0499999999999998</v>
      </c>
      <c r="G50" s="114">
        <v>1.4</v>
      </c>
      <c r="H50" s="1" t="s">
        <v>138</v>
      </c>
      <c r="I50" s="1" t="s">
        <v>4</v>
      </c>
    </row>
    <row r="51" spans="1:9" x14ac:dyDescent="0.25">
      <c r="A51" s="30">
        <v>3363365</v>
      </c>
      <c r="B51" s="29" t="s">
        <v>646</v>
      </c>
      <c r="C51" s="3" t="s">
        <v>720</v>
      </c>
      <c r="D51" s="58"/>
      <c r="E51" s="22" t="s">
        <v>618</v>
      </c>
      <c r="F51" s="22">
        <v>4.72</v>
      </c>
      <c r="G51" s="114">
        <v>3.23</v>
      </c>
      <c r="H51" s="1" t="s">
        <v>138</v>
      </c>
      <c r="I51" s="1" t="s">
        <v>3</v>
      </c>
    </row>
    <row r="52" spans="1:9" x14ac:dyDescent="0.25">
      <c r="A52" s="30">
        <v>9953068</v>
      </c>
      <c r="B52" s="29" t="s">
        <v>647</v>
      </c>
      <c r="C52" s="3" t="s">
        <v>721</v>
      </c>
      <c r="D52" s="58"/>
      <c r="E52" s="22" t="s">
        <v>619</v>
      </c>
      <c r="F52" s="22">
        <v>5.9</v>
      </c>
      <c r="G52" s="114">
        <v>4.04</v>
      </c>
      <c r="H52" s="1" t="s">
        <v>137</v>
      </c>
      <c r="I52" s="1" t="s">
        <v>3</v>
      </c>
    </row>
    <row r="53" spans="1:9" x14ac:dyDescent="0.25">
      <c r="A53" s="30">
        <v>7062551</v>
      </c>
      <c r="B53" s="29" t="s">
        <v>648</v>
      </c>
      <c r="C53" s="3" t="s">
        <v>722</v>
      </c>
      <c r="D53" s="58"/>
      <c r="E53" s="22" t="s">
        <v>620</v>
      </c>
      <c r="F53" s="22">
        <v>3.71</v>
      </c>
      <c r="G53" s="114">
        <v>2.54</v>
      </c>
      <c r="H53" s="1" t="s">
        <v>137</v>
      </c>
      <c r="I53" s="1" t="s">
        <v>3</v>
      </c>
    </row>
    <row r="54" spans="1:9" x14ac:dyDescent="0.25">
      <c r="A54" s="30">
        <v>5371778</v>
      </c>
      <c r="B54" s="29" t="s">
        <v>649</v>
      </c>
      <c r="C54" s="3" t="s">
        <v>723</v>
      </c>
      <c r="D54" s="58"/>
      <c r="E54" s="22" t="s">
        <v>621</v>
      </c>
      <c r="F54" s="22">
        <v>5.7</v>
      </c>
      <c r="G54" s="114">
        <v>3.9</v>
      </c>
      <c r="H54" s="1" t="s">
        <v>138</v>
      </c>
      <c r="I54" s="1" t="s">
        <v>4</v>
      </c>
    </row>
    <row r="55" spans="1:9" x14ac:dyDescent="0.25">
      <c r="A55" s="30">
        <v>8185858</v>
      </c>
      <c r="B55" s="29" t="s">
        <v>650</v>
      </c>
      <c r="C55" s="3" t="s">
        <v>716</v>
      </c>
      <c r="D55" s="58"/>
      <c r="E55" s="22" t="s">
        <v>622</v>
      </c>
      <c r="F55" s="22">
        <v>3.56</v>
      </c>
      <c r="G55" s="114">
        <v>2.44</v>
      </c>
      <c r="H55" s="1" t="s">
        <v>137</v>
      </c>
      <c r="I55" s="1" t="s">
        <v>3</v>
      </c>
    </row>
    <row r="56" spans="1:9" x14ac:dyDescent="0.25">
      <c r="A56" s="30">
        <v>7150387</v>
      </c>
      <c r="B56" s="29" t="s">
        <v>651</v>
      </c>
      <c r="C56" s="3" t="s">
        <v>716</v>
      </c>
      <c r="D56" s="58"/>
      <c r="E56" s="22" t="s">
        <v>623</v>
      </c>
      <c r="F56" s="22">
        <v>3.55</v>
      </c>
      <c r="G56" s="114">
        <v>2.4300000000000002</v>
      </c>
      <c r="H56" s="1" t="s">
        <v>137</v>
      </c>
      <c r="I56" s="1" t="s">
        <v>4</v>
      </c>
    </row>
    <row r="57" spans="1:9" x14ac:dyDescent="0.25">
      <c r="A57" s="30">
        <v>2321323</v>
      </c>
      <c r="B57" s="29" t="s">
        <v>653</v>
      </c>
      <c r="C57" s="3" t="s">
        <v>724</v>
      </c>
      <c r="D57" s="58"/>
      <c r="E57" s="22" t="s">
        <v>625</v>
      </c>
      <c r="F57" s="22">
        <v>6.93</v>
      </c>
      <c r="G57" s="114">
        <v>4.74</v>
      </c>
      <c r="H57" s="1" t="s">
        <v>137</v>
      </c>
      <c r="I57" s="1" t="s">
        <v>4</v>
      </c>
    </row>
    <row r="58" spans="1:9" x14ac:dyDescent="0.25">
      <c r="A58" s="30">
        <v>263933</v>
      </c>
      <c r="B58" s="29" t="s">
        <v>654</v>
      </c>
      <c r="C58" s="3" t="s">
        <v>710</v>
      </c>
      <c r="D58" s="58"/>
      <c r="E58" s="22" t="s">
        <v>626</v>
      </c>
      <c r="F58" s="22">
        <v>10.39</v>
      </c>
      <c r="G58" s="114">
        <v>7.11</v>
      </c>
      <c r="H58" s="1" t="s">
        <v>137</v>
      </c>
      <c r="I58" s="1" t="s">
        <v>3</v>
      </c>
    </row>
    <row r="59" spans="1:9" x14ac:dyDescent="0.25">
      <c r="A59" s="30">
        <v>964890</v>
      </c>
      <c r="B59" s="29" t="s">
        <v>656</v>
      </c>
      <c r="C59" s="3" t="s">
        <v>725</v>
      </c>
      <c r="D59" s="58"/>
      <c r="E59" s="22" t="s">
        <v>628</v>
      </c>
      <c r="F59" s="22">
        <v>16.260000000000002</v>
      </c>
      <c r="G59" s="114">
        <v>11.12</v>
      </c>
      <c r="H59" s="1" t="s">
        <v>138</v>
      </c>
      <c r="I59" s="1" t="s">
        <v>4</v>
      </c>
    </row>
    <row r="60" spans="1:9" x14ac:dyDescent="0.25">
      <c r="A60" s="30">
        <v>964791</v>
      </c>
      <c r="B60" s="29" t="s">
        <v>657</v>
      </c>
      <c r="C60" s="3" t="s">
        <v>725</v>
      </c>
      <c r="D60" s="58"/>
      <c r="E60" s="22" t="s">
        <v>629</v>
      </c>
      <c r="F60" s="22">
        <v>9.7200000000000006</v>
      </c>
      <c r="G60" s="114">
        <v>6.65</v>
      </c>
      <c r="H60" s="1" t="s">
        <v>138</v>
      </c>
      <c r="I60" s="1" t="s">
        <v>4</v>
      </c>
    </row>
    <row r="61" spans="1:9" x14ac:dyDescent="0.25">
      <c r="A61" s="30">
        <v>1362856</v>
      </c>
      <c r="B61" s="29" t="s">
        <v>658</v>
      </c>
      <c r="C61" s="3" t="s">
        <v>710</v>
      </c>
      <c r="D61" s="58"/>
      <c r="E61" s="22" t="s">
        <v>630</v>
      </c>
      <c r="F61" s="22">
        <v>12.26</v>
      </c>
      <c r="G61" s="114">
        <v>8.39</v>
      </c>
      <c r="H61" s="1" t="s">
        <v>137</v>
      </c>
      <c r="I61" s="1" t="s">
        <v>4</v>
      </c>
    </row>
    <row r="62" spans="1:9" x14ac:dyDescent="0.25">
      <c r="A62" s="30">
        <v>964841</v>
      </c>
      <c r="B62" s="29" t="s">
        <v>659</v>
      </c>
      <c r="C62" s="3" t="s">
        <v>725</v>
      </c>
      <c r="D62" s="58"/>
      <c r="E62" s="22" t="s">
        <v>631</v>
      </c>
      <c r="F62" s="22">
        <v>15.35</v>
      </c>
      <c r="G62" s="114">
        <v>10.5</v>
      </c>
      <c r="H62" s="1" t="s">
        <v>138</v>
      </c>
      <c r="I62" s="1" t="s">
        <v>4</v>
      </c>
    </row>
    <row r="63" spans="1:9" x14ac:dyDescent="0.25">
      <c r="A63" s="30">
        <v>6220533</v>
      </c>
      <c r="B63" s="29" t="s">
        <v>660</v>
      </c>
      <c r="C63" s="3" t="s">
        <v>725</v>
      </c>
      <c r="D63" s="58"/>
      <c r="E63" s="22" t="s">
        <v>632</v>
      </c>
      <c r="F63" s="22">
        <v>10.32</v>
      </c>
      <c r="G63" s="114">
        <v>7.06</v>
      </c>
      <c r="H63" s="1" t="s">
        <v>137</v>
      </c>
      <c r="I63" s="1" t="s">
        <v>3</v>
      </c>
    </row>
    <row r="64" spans="1:9" x14ac:dyDescent="0.25">
      <c r="A64" s="30">
        <v>1362868</v>
      </c>
      <c r="B64" s="29" t="s">
        <v>661</v>
      </c>
      <c r="C64" s="3" t="s">
        <v>721</v>
      </c>
      <c r="D64" s="58"/>
      <c r="E64" s="22" t="s">
        <v>633</v>
      </c>
      <c r="F64" s="22">
        <v>7.33</v>
      </c>
      <c r="G64" s="114">
        <v>5.01</v>
      </c>
      <c r="H64" s="1" t="s">
        <v>137</v>
      </c>
      <c r="I64" s="1" t="s">
        <v>3</v>
      </c>
    </row>
    <row r="65" spans="1:9" x14ac:dyDescent="0.25">
      <c r="A65" s="30">
        <v>900084</v>
      </c>
      <c r="B65" s="29" t="s">
        <v>662</v>
      </c>
      <c r="C65" s="3" t="s">
        <v>725</v>
      </c>
      <c r="D65" s="58"/>
      <c r="E65" s="22" t="s">
        <v>634</v>
      </c>
      <c r="F65" s="22">
        <v>17.41</v>
      </c>
      <c r="G65" s="114">
        <v>11.91</v>
      </c>
      <c r="H65" s="1" t="s">
        <v>137</v>
      </c>
      <c r="I65" s="1" t="s">
        <v>4</v>
      </c>
    </row>
    <row r="66" spans="1:9" x14ac:dyDescent="0.25">
      <c r="A66" s="26" t="s">
        <v>12</v>
      </c>
      <c r="B66" s="42" t="s">
        <v>8</v>
      </c>
      <c r="C66" s="4"/>
      <c r="D66" s="56"/>
      <c r="E66" s="56"/>
      <c r="F66" s="55"/>
      <c r="G66" s="112"/>
      <c r="H66" s="2"/>
      <c r="I66" s="2"/>
    </row>
    <row r="67" spans="1:9" x14ac:dyDescent="0.25">
      <c r="A67" s="30">
        <v>5556669</v>
      </c>
      <c r="B67" s="29" t="s">
        <v>575</v>
      </c>
      <c r="C67" s="3" t="s">
        <v>726</v>
      </c>
      <c r="D67" s="58"/>
      <c r="E67" s="22">
        <v>10000055425</v>
      </c>
      <c r="F67" s="22">
        <v>26.05</v>
      </c>
      <c r="G67" s="114">
        <v>80.819999999999993</v>
      </c>
      <c r="H67" s="1" t="s">
        <v>138</v>
      </c>
      <c r="I67" s="1" t="s">
        <v>4</v>
      </c>
    </row>
    <row r="68" spans="1:9" x14ac:dyDescent="0.25">
      <c r="A68" s="30">
        <v>5556669</v>
      </c>
      <c r="B68" s="29" t="s">
        <v>575</v>
      </c>
      <c r="C68" s="3" t="s">
        <v>726</v>
      </c>
      <c r="D68" s="58"/>
      <c r="E68" s="22">
        <v>10000055425</v>
      </c>
      <c r="F68" s="22">
        <v>26.05</v>
      </c>
      <c r="G68" s="114">
        <v>79.2</v>
      </c>
      <c r="H68" s="1" t="s">
        <v>138</v>
      </c>
      <c r="I68" s="1" t="s">
        <v>4</v>
      </c>
    </row>
    <row r="69" spans="1:9" x14ac:dyDescent="0.25">
      <c r="A69" s="30">
        <v>1607425</v>
      </c>
      <c r="B69" s="29" t="s">
        <v>576</v>
      </c>
      <c r="C69" s="3" t="s">
        <v>727</v>
      </c>
      <c r="D69" s="58"/>
      <c r="E69" s="22">
        <v>17020111120</v>
      </c>
      <c r="F69" s="22">
        <v>9</v>
      </c>
      <c r="G69" s="114">
        <v>17.309999999999999</v>
      </c>
      <c r="H69" s="1" t="s">
        <v>137</v>
      </c>
      <c r="I69" s="1" t="s">
        <v>3</v>
      </c>
    </row>
    <row r="70" spans="1:9" x14ac:dyDescent="0.25">
      <c r="A70" s="30">
        <v>8938565</v>
      </c>
      <c r="B70" s="29" t="s">
        <v>578</v>
      </c>
      <c r="C70" s="3" t="s">
        <v>728</v>
      </c>
      <c r="D70" s="58"/>
      <c r="E70" s="22">
        <v>17021081120</v>
      </c>
      <c r="F70" s="22">
        <v>6.75</v>
      </c>
      <c r="G70" s="114">
        <v>12.98</v>
      </c>
      <c r="H70" s="1" t="s">
        <v>138</v>
      </c>
      <c r="I70" s="1" t="s">
        <v>4</v>
      </c>
    </row>
    <row r="71" spans="1:9" x14ac:dyDescent="0.25">
      <c r="A71" s="30">
        <v>5312596</v>
      </c>
      <c r="B71" s="29" t="s">
        <v>579</v>
      </c>
      <c r="C71" s="3" t="s">
        <v>729</v>
      </c>
      <c r="D71" s="58"/>
      <c r="E71" s="22">
        <v>17021101120</v>
      </c>
      <c r="F71" s="22">
        <v>6.75</v>
      </c>
      <c r="G71" s="114">
        <v>12.98</v>
      </c>
      <c r="H71" s="1" t="s">
        <v>137</v>
      </c>
      <c r="I71" s="1" t="s">
        <v>3</v>
      </c>
    </row>
    <row r="72" spans="1:9" x14ac:dyDescent="0.25">
      <c r="A72" s="30">
        <v>9901767</v>
      </c>
      <c r="B72" s="29" t="s">
        <v>580</v>
      </c>
      <c r="C72" s="3" t="s">
        <v>730</v>
      </c>
      <c r="D72" s="58"/>
      <c r="E72" s="22">
        <v>10195430928</v>
      </c>
      <c r="F72" s="22">
        <v>22.95</v>
      </c>
      <c r="G72" s="114">
        <v>29.71</v>
      </c>
      <c r="H72" s="1" t="s">
        <v>137</v>
      </c>
      <c r="I72" s="1" t="s">
        <v>4</v>
      </c>
    </row>
    <row r="73" spans="1:9" x14ac:dyDescent="0.25">
      <c r="A73" s="30">
        <v>9902373</v>
      </c>
      <c r="B73" s="29" t="s">
        <v>581</v>
      </c>
      <c r="C73" s="3" t="s">
        <v>730</v>
      </c>
      <c r="D73" s="58"/>
      <c r="E73" s="22">
        <v>10270240928</v>
      </c>
      <c r="F73" s="22">
        <v>19.14</v>
      </c>
      <c r="G73" s="114">
        <v>24.78</v>
      </c>
      <c r="H73" s="1" t="s">
        <v>138</v>
      </c>
      <c r="I73" s="1" t="s">
        <v>4</v>
      </c>
    </row>
    <row r="74" spans="1:9" x14ac:dyDescent="0.25">
      <c r="A74" s="30">
        <v>2746405</v>
      </c>
      <c r="B74" s="29" t="s">
        <v>582</v>
      </c>
      <c r="C74" s="3" t="s">
        <v>731</v>
      </c>
      <c r="D74" s="58"/>
      <c r="E74" s="22">
        <v>16660100928</v>
      </c>
      <c r="F74" s="22">
        <v>23.72</v>
      </c>
      <c r="G74" s="114">
        <v>30.71</v>
      </c>
      <c r="H74" s="1" t="s">
        <v>137</v>
      </c>
      <c r="I74" s="1" t="s">
        <v>3</v>
      </c>
    </row>
    <row r="75" spans="1:9" x14ac:dyDescent="0.25">
      <c r="A75" s="30">
        <v>950719</v>
      </c>
      <c r="B75" s="29" t="s">
        <v>583</v>
      </c>
      <c r="C75" s="3" t="s">
        <v>732</v>
      </c>
      <c r="D75" s="58"/>
      <c r="E75" s="22">
        <v>10199570328</v>
      </c>
      <c r="F75" s="22">
        <v>27.93</v>
      </c>
      <c r="G75" s="114">
        <v>36.159999999999997</v>
      </c>
      <c r="H75" s="1" t="s">
        <v>138</v>
      </c>
      <c r="I75" s="1" t="s">
        <v>4</v>
      </c>
    </row>
    <row r="76" spans="1:9" x14ac:dyDescent="0.25">
      <c r="A76" s="30">
        <v>3009879</v>
      </c>
      <c r="B76" s="29" t="s">
        <v>585</v>
      </c>
      <c r="C76" s="3" t="s">
        <v>145</v>
      </c>
      <c r="D76" s="58"/>
      <c r="E76" s="22">
        <v>10174430928</v>
      </c>
      <c r="F76" s="22">
        <v>44.75</v>
      </c>
      <c r="G76" s="114">
        <v>57.93</v>
      </c>
      <c r="H76" s="1" t="s">
        <v>137</v>
      </c>
      <c r="I76" s="1" t="s">
        <v>3</v>
      </c>
    </row>
    <row r="77" spans="1:9" x14ac:dyDescent="0.25">
      <c r="A77" s="30">
        <v>1820578</v>
      </c>
      <c r="B77" s="29" t="s">
        <v>589</v>
      </c>
      <c r="C77" s="3" t="s">
        <v>733</v>
      </c>
      <c r="D77" s="58"/>
      <c r="E77" s="22">
        <v>10703040928</v>
      </c>
      <c r="F77" s="22">
        <v>9.01</v>
      </c>
      <c r="G77" s="114">
        <v>11.66</v>
      </c>
      <c r="H77" s="1" t="s">
        <v>137</v>
      </c>
      <c r="I77" s="1" t="s">
        <v>3</v>
      </c>
    </row>
    <row r="78" spans="1:9" x14ac:dyDescent="0.25">
      <c r="A78" s="30">
        <v>1820578</v>
      </c>
      <c r="B78" s="29" t="s">
        <v>589</v>
      </c>
      <c r="C78" s="3" t="s">
        <v>733</v>
      </c>
      <c r="D78" s="58"/>
      <c r="E78" s="22">
        <v>10703040928</v>
      </c>
      <c r="F78" s="22">
        <v>9.76</v>
      </c>
      <c r="G78" s="114">
        <v>12.63</v>
      </c>
      <c r="H78" s="1" t="s">
        <v>137</v>
      </c>
      <c r="I78" s="1" t="s">
        <v>3</v>
      </c>
    </row>
    <row r="79" spans="1:9" x14ac:dyDescent="0.25">
      <c r="A79" s="30">
        <v>2155881</v>
      </c>
      <c r="B79" s="29" t="s">
        <v>590</v>
      </c>
      <c r="C79" s="3" t="s">
        <v>734</v>
      </c>
      <c r="D79" s="58"/>
      <c r="E79" s="22">
        <v>10703140928</v>
      </c>
      <c r="F79" s="22">
        <v>8.2200000000000006</v>
      </c>
      <c r="G79" s="114">
        <v>10.64</v>
      </c>
      <c r="H79" s="1" t="s">
        <v>137</v>
      </c>
      <c r="I79" s="1" t="s">
        <v>3</v>
      </c>
    </row>
    <row r="80" spans="1:9" x14ac:dyDescent="0.25">
      <c r="A80" s="30">
        <v>2155881</v>
      </c>
      <c r="B80" s="29" t="s">
        <v>590</v>
      </c>
      <c r="C80" s="3" t="s">
        <v>734</v>
      </c>
      <c r="D80" s="58"/>
      <c r="E80" s="22">
        <v>10703140928</v>
      </c>
      <c r="F80" s="22">
        <v>8.91</v>
      </c>
      <c r="G80" s="114">
        <v>11.53</v>
      </c>
      <c r="H80" s="1" t="s">
        <v>137</v>
      </c>
      <c r="I80" s="1" t="s">
        <v>3</v>
      </c>
    </row>
    <row r="81" spans="1:9" x14ac:dyDescent="0.25">
      <c r="A81" s="30">
        <v>2155846</v>
      </c>
      <c r="B81" s="29" t="s">
        <v>591</v>
      </c>
      <c r="C81" s="3" t="s">
        <v>735</v>
      </c>
      <c r="D81" s="58"/>
      <c r="E81" s="22">
        <v>10703340928</v>
      </c>
      <c r="F81" s="22">
        <v>5.98</v>
      </c>
      <c r="G81" s="114">
        <v>7.74</v>
      </c>
      <c r="H81" s="1" t="s">
        <v>137</v>
      </c>
      <c r="I81" s="1" t="s">
        <v>3</v>
      </c>
    </row>
    <row r="82" spans="1:9" x14ac:dyDescent="0.25">
      <c r="A82" s="30">
        <v>2155846</v>
      </c>
      <c r="B82" s="29" t="s">
        <v>591</v>
      </c>
      <c r="C82" s="3" t="s">
        <v>735</v>
      </c>
      <c r="D82" s="58"/>
      <c r="E82" s="22">
        <v>10703340928</v>
      </c>
      <c r="F82" s="22">
        <v>8.9600000000000009</v>
      </c>
      <c r="G82" s="114">
        <v>11.6</v>
      </c>
      <c r="H82" s="1" t="s">
        <v>137</v>
      </c>
      <c r="I82" s="1" t="s">
        <v>3</v>
      </c>
    </row>
    <row r="83" spans="1:9" x14ac:dyDescent="0.25">
      <c r="A83" s="30">
        <v>1837461</v>
      </c>
      <c r="B83" s="29" t="s">
        <v>592</v>
      </c>
      <c r="C83" s="3" t="s">
        <v>735</v>
      </c>
      <c r="D83" s="58"/>
      <c r="E83" s="22">
        <v>10703640928</v>
      </c>
      <c r="F83" s="22">
        <v>9</v>
      </c>
      <c r="G83" s="114">
        <v>11.65</v>
      </c>
      <c r="H83" s="1" t="s">
        <v>137</v>
      </c>
      <c r="I83" s="1" t="s">
        <v>3</v>
      </c>
    </row>
    <row r="84" spans="1:9" x14ac:dyDescent="0.25">
      <c r="A84" s="30">
        <v>1837461</v>
      </c>
      <c r="B84" s="29" t="s">
        <v>592</v>
      </c>
      <c r="C84" s="3" t="s">
        <v>735</v>
      </c>
      <c r="D84" s="58"/>
      <c r="E84" s="22">
        <v>10703640928</v>
      </c>
      <c r="F84" s="22">
        <v>9.76</v>
      </c>
      <c r="G84" s="114">
        <v>12.63</v>
      </c>
      <c r="H84" s="1" t="s">
        <v>137</v>
      </c>
      <c r="I84" s="1" t="s">
        <v>3</v>
      </c>
    </row>
    <row r="85" spans="1:9" x14ac:dyDescent="0.25">
      <c r="A85" s="30">
        <v>2155830</v>
      </c>
      <c r="B85" s="29" t="s">
        <v>593</v>
      </c>
      <c r="C85" s="3" t="s">
        <v>736</v>
      </c>
      <c r="D85" s="58"/>
      <c r="E85" s="22">
        <v>10703680928</v>
      </c>
      <c r="F85" s="22">
        <v>6.15</v>
      </c>
      <c r="G85" s="114">
        <v>7.96</v>
      </c>
      <c r="H85" s="1" t="s">
        <v>137</v>
      </c>
      <c r="I85" s="1" t="s">
        <v>3</v>
      </c>
    </row>
    <row r="86" spans="1:9" x14ac:dyDescent="0.25">
      <c r="A86" s="30">
        <v>2155830</v>
      </c>
      <c r="B86" s="29" t="s">
        <v>593</v>
      </c>
      <c r="C86" s="3" t="s">
        <v>736</v>
      </c>
      <c r="D86" s="58"/>
      <c r="E86" s="22">
        <v>10703680928</v>
      </c>
      <c r="F86" s="22">
        <v>9.2200000000000006</v>
      </c>
      <c r="G86" s="114">
        <v>11.94</v>
      </c>
      <c r="H86" s="1" t="s">
        <v>137</v>
      </c>
      <c r="I86" s="1" t="s">
        <v>3</v>
      </c>
    </row>
    <row r="87" spans="1:9" x14ac:dyDescent="0.25">
      <c r="A87" s="30">
        <v>5316627</v>
      </c>
      <c r="B87" s="29" t="s">
        <v>594</v>
      </c>
      <c r="C87" s="3" t="s">
        <v>735</v>
      </c>
      <c r="D87" s="58"/>
      <c r="E87" s="22">
        <v>10021540928</v>
      </c>
      <c r="F87" s="22">
        <v>7.03</v>
      </c>
      <c r="G87" s="114">
        <v>9.1</v>
      </c>
      <c r="H87" s="1" t="s">
        <v>137</v>
      </c>
      <c r="I87" s="1" t="s">
        <v>3</v>
      </c>
    </row>
    <row r="88" spans="1:9" x14ac:dyDescent="0.25">
      <c r="A88" s="30">
        <v>5316627</v>
      </c>
      <c r="B88" s="29" t="s">
        <v>594</v>
      </c>
      <c r="C88" s="3" t="s">
        <v>735</v>
      </c>
      <c r="D88" s="58"/>
      <c r="E88" s="22">
        <v>10021540928</v>
      </c>
      <c r="F88" s="22">
        <v>7.62</v>
      </c>
      <c r="G88" s="114">
        <v>9.86</v>
      </c>
      <c r="H88" s="1" t="s">
        <v>137</v>
      </c>
      <c r="I88" s="1" t="s">
        <v>3</v>
      </c>
    </row>
    <row r="89" spans="1:9" x14ac:dyDescent="0.25">
      <c r="A89" s="30">
        <v>5224971</v>
      </c>
      <c r="B89" s="29" t="s">
        <v>596</v>
      </c>
      <c r="C89" s="3" t="s">
        <v>737</v>
      </c>
      <c r="D89" s="58"/>
      <c r="E89" s="22">
        <v>10460210928</v>
      </c>
      <c r="F89" s="22">
        <v>9.24</v>
      </c>
      <c r="G89" s="114">
        <v>11.96</v>
      </c>
      <c r="H89" s="1" t="s">
        <v>137</v>
      </c>
      <c r="I89" s="1" t="s">
        <v>3</v>
      </c>
    </row>
    <row r="90" spans="1:9" x14ac:dyDescent="0.25">
      <c r="A90" s="30">
        <v>5224971</v>
      </c>
      <c r="B90" s="29" t="s">
        <v>596</v>
      </c>
      <c r="C90" s="3" t="s">
        <v>737</v>
      </c>
      <c r="D90" s="58"/>
      <c r="E90" s="22">
        <v>10460210928</v>
      </c>
      <c r="F90" s="22">
        <v>4.97</v>
      </c>
      <c r="G90" s="114">
        <v>6.43</v>
      </c>
      <c r="H90" s="1" t="s">
        <v>137</v>
      </c>
      <c r="I90" s="1" t="s">
        <v>3</v>
      </c>
    </row>
    <row r="91" spans="1:9" x14ac:dyDescent="0.25">
      <c r="A91" s="30">
        <v>5316631</v>
      </c>
      <c r="B91" s="29" t="s">
        <v>597</v>
      </c>
      <c r="C91" s="3" t="s">
        <v>735</v>
      </c>
      <c r="D91" s="58"/>
      <c r="E91" s="22">
        <v>10021550928</v>
      </c>
      <c r="F91" s="22">
        <v>6.47</v>
      </c>
      <c r="G91" s="114">
        <v>8.3800000000000008</v>
      </c>
      <c r="H91" s="1" t="s">
        <v>137</v>
      </c>
      <c r="I91" s="1" t="s">
        <v>3</v>
      </c>
    </row>
    <row r="92" spans="1:9" x14ac:dyDescent="0.25">
      <c r="A92" s="30">
        <v>5316631</v>
      </c>
      <c r="B92" s="29" t="s">
        <v>597</v>
      </c>
      <c r="C92" s="3" t="s">
        <v>735</v>
      </c>
      <c r="D92" s="58"/>
      <c r="E92" s="22">
        <v>10021550928</v>
      </c>
      <c r="F92" s="22">
        <v>7.01</v>
      </c>
      <c r="G92" s="114">
        <v>9.07</v>
      </c>
      <c r="H92" s="1" t="s">
        <v>137</v>
      </c>
      <c r="I92" s="1" t="s">
        <v>3</v>
      </c>
    </row>
    <row r="93" spans="1:9" x14ac:dyDescent="0.25">
      <c r="A93" s="30">
        <v>3009919</v>
      </c>
      <c r="B93" s="29" t="s">
        <v>600</v>
      </c>
      <c r="C93" s="3" t="s">
        <v>735</v>
      </c>
      <c r="D93" s="58"/>
      <c r="E93" s="22">
        <v>10055670928</v>
      </c>
      <c r="F93" s="22">
        <v>12.06</v>
      </c>
      <c r="G93" s="114">
        <v>15.61</v>
      </c>
      <c r="H93" s="1" t="s">
        <v>138</v>
      </c>
      <c r="I93" s="1" t="s">
        <v>4</v>
      </c>
    </row>
    <row r="94" spans="1:9" x14ac:dyDescent="0.25">
      <c r="A94" s="30">
        <v>3009919</v>
      </c>
      <c r="B94" s="29" t="s">
        <v>600</v>
      </c>
      <c r="C94" s="3" t="s">
        <v>735</v>
      </c>
      <c r="D94" s="58"/>
      <c r="E94" s="22">
        <v>10055670928</v>
      </c>
      <c r="F94" s="22">
        <v>14.73</v>
      </c>
      <c r="G94" s="114">
        <v>19.07</v>
      </c>
      <c r="H94" s="1" t="s">
        <v>138</v>
      </c>
      <c r="I94" s="1" t="s">
        <v>4</v>
      </c>
    </row>
    <row r="95" spans="1:9" x14ac:dyDescent="0.25">
      <c r="A95" s="30">
        <v>2188031</v>
      </c>
      <c r="B95" s="29" t="s">
        <v>601</v>
      </c>
      <c r="C95" s="3" t="s">
        <v>735</v>
      </c>
      <c r="D95" s="58"/>
      <c r="E95" s="22">
        <v>10703020928</v>
      </c>
      <c r="F95" s="22">
        <v>33.74</v>
      </c>
      <c r="G95" s="114">
        <v>43.68</v>
      </c>
      <c r="H95" s="1" t="s">
        <v>137</v>
      </c>
      <c r="I95" s="1" t="s">
        <v>3</v>
      </c>
    </row>
    <row r="96" spans="1:9" x14ac:dyDescent="0.25">
      <c r="A96" s="30">
        <v>2188045</v>
      </c>
      <c r="B96" s="29" t="s">
        <v>602</v>
      </c>
      <c r="C96" s="3" t="s">
        <v>735</v>
      </c>
      <c r="D96" s="58"/>
      <c r="E96" s="22">
        <v>10703320928</v>
      </c>
      <c r="F96" s="22">
        <v>34.29</v>
      </c>
      <c r="G96" s="114">
        <v>44.39</v>
      </c>
      <c r="H96" s="1" t="s">
        <v>137</v>
      </c>
      <c r="I96" s="1" t="s">
        <v>3</v>
      </c>
    </row>
    <row r="97" spans="1:9" x14ac:dyDescent="0.25">
      <c r="A97" s="30">
        <v>2188058</v>
      </c>
      <c r="B97" s="29" t="s">
        <v>603</v>
      </c>
      <c r="C97" s="3" t="s">
        <v>730</v>
      </c>
      <c r="D97" s="58"/>
      <c r="E97" s="22">
        <v>10703620928</v>
      </c>
      <c r="F97" s="22">
        <v>32.74</v>
      </c>
      <c r="G97" s="114">
        <v>42.38</v>
      </c>
      <c r="H97" s="1" t="s">
        <v>137</v>
      </c>
      <c r="I97" s="1" t="s">
        <v>3</v>
      </c>
    </row>
    <row r="98" spans="1:9" x14ac:dyDescent="0.25">
      <c r="A98" s="30">
        <v>8416705</v>
      </c>
      <c r="B98" s="29" t="s">
        <v>604</v>
      </c>
      <c r="C98" s="3" t="s">
        <v>738</v>
      </c>
      <c r="D98" s="58"/>
      <c r="E98" s="22">
        <v>10383500928</v>
      </c>
      <c r="F98" s="22">
        <v>11.45</v>
      </c>
      <c r="G98" s="114">
        <v>14.82</v>
      </c>
      <c r="H98" s="1" t="s">
        <v>138</v>
      </c>
      <c r="I98" s="1" t="s">
        <v>4</v>
      </c>
    </row>
    <row r="99" spans="1:9" x14ac:dyDescent="0.25">
      <c r="A99" s="30">
        <v>4335889</v>
      </c>
      <c r="B99" s="29" t="s">
        <v>605</v>
      </c>
      <c r="C99" s="3" t="s">
        <v>739</v>
      </c>
      <c r="D99" s="58"/>
      <c r="E99" s="22">
        <v>17033220928</v>
      </c>
      <c r="F99" s="22">
        <v>32.630000000000003</v>
      </c>
      <c r="G99" s="114">
        <v>42.24</v>
      </c>
      <c r="H99" s="1" t="s">
        <v>137</v>
      </c>
      <c r="I99" s="1" t="s">
        <v>3</v>
      </c>
    </row>
    <row r="100" spans="1:9" x14ac:dyDescent="0.25">
      <c r="A100" s="30">
        <v>5556669</v>
      </c>
      <c r="B100" s="29" t="s">
        <v>575</v>
      </c>
      <c r="C100" s="3" t="s">
        <v>726</v>
      </c>
      <c r="D100" s="58"/>
      <c r="E100" s="22">
        <v>10000055425</v>
      </c>
      <c r="F100" s="22">
        <v>26.87</v>
      </c>
      <c r="G100" s="114">
        <v>83.36</v>
      </c>
      <c r="H100" s="1" t="s">
        <v>138</v>
      </c>
      <c r="I100" s="1" t="s">
        <v>4</v>
      </c>
    </row>
    <row r="101" spans="1:9" x14ac:dyDescent="0.25">
      <c r="A101" s="30">
        <v>5556669</v>
      </c>
      <c r="B101" s="29" t="s">
        <v>575</v>
      </c>
      <c r="C101" s="3" t="s">
        <v>726</v>
      </c>
      <c r="D101" s="58"/>
      <c r="E101" s="22">
        <v>10000055425</v>
      </c>
      <c r="F101" s="22">
        <v>26.87</v>
      </c>
      <c r="G101" s="114">
        <v>81.7</v>
      </c>
      <c r="H101" s="1" t="s">
        <v>138</v>
      </c>
      <c r="I101" s="1" t="s">
        <v>4</v>
      </c>
    </row>
    <row r="102" spans="1:9" x14ac:dyDescent="0.25">
      <c r="A102" s="29">
        <v>7068352</v>
      </c>
      <c r="B102" s="129" t="s">
        <v>753</v>
      </c>
      <c r="C102" s="3" t="s">
        <v>752</v>
      </c>
      <c r="D102" s="58"/>
      <c r="E102" s="153">
        <v>10299010928</v>
      </c>
      <c r="F102" s="136">
        <v>15.72</v>
      </c>
      <c r="G102" s="96">
        <v>20.350000000000001</v>
      </c>
      <c r="H102" s="1"/>
      <c r="I102" s="1" t="s">
        <v>3</v>
      </c>
    </row>
    <row r="103" spans="1:9" x14ac:dyDescent="0.25">
      <c r="A103" s="29">
        <v>7068352</v>
      </c>
      <c r="B103" s="129" t="s">
        <v>754</v>
      </c>
      <c r="C103" s="3" t="s">
        <v>752</v>
      </c>
      <c r="D103" s="58"/>
      <c r="E103" s="153">
        <v>10299010928</v>
      </c>
      <c r="F103" s="136">
        <v>23.58</v>
      </c>
      <c r="G103" s="96">
        <v>30.52</v>
      </c>
      <c r="H103" s="1"/>
      <c r="I103" s="1" t="s">
        <v>3</v>
      </c>
    </row>
    <row r="104" spans="1:9" x14ac:dyDescent="0.25">
      <c r="A104" s="29">
        <v>2194474</v>
      </c>
      <c r="B104" s="129" t="s">
        <v>751</v>
      </c>
      <c r="C104" s="3" t="s">
        <v>755</v>
      </c>
      <c r="D104" s="58"/>
      <c r="E104" s="153">
        <v>10703120928</v>
      </c>
      <c r="F104" s="136">
        <v>33.74</v>
      </c>
      <c r="G104" s="96">
        <v>43.68</v>
      </c>
      <c r="H104" s="1"/>
      <c r="I104" s="1" t="s">
        <v>3</v>
      </c>
    </row>
    <row r="105" spans="1:9" x14ac:dyDescent="0.25">
      <c r="A105" s="28" t="s">
        <v>55</v>
      </c>
      <c r="B105" s="44" t="s">
        <v>43</v>
      </c>
      <c r="C105" s="8"/>
      <c r="D105" s="61"/>
      <c r="E105" s="61"/>
      <c r="F105" s="62"/>
      <c r="G105" s="115"/>
      <c r="H105" s="9"/>
      <c r="I105" s="9"/>
    </row>
    <row r="106" spans="1:9" x14ac:dyDescent="0.25">
      <c r="A106" s="30">
        <v>4303574</v>
      </c>
      <c r="B106" s="29" t="s">
        <v>422</v>
      </c>
      <c r="C106" s="3" t="s">
        <v>439</v>
      </c>
      <c r="D106" s="64">
        <v>100008161</v>
      </c>
      <c r="E106" s="22">
        <v>40176</v>
      </c>
      <c r="F106" s="22">
        <v>10.45</v>
      </c>
      <c r="G106" s="114">
        <v>27.79</v>
      </c>
      <c r="H106" s="23" t="s">
        <v>138</v>
      </c>
      <c r="I106" s="23" t="s">
        <v>4</v>
      </c>
    </row>
    <row r="107" spans="1:9" x14ac:dyDescent="0.25">
      <c r="A107" s="30">
        <v>7027356</v>
      </c>
      <c r="B107" s="29" t="s">
        <v>423</v>
      </c>
      <c r="C107" s="3" t="s">
        <v>440</v>
      </c>
      <c r="D107" s="64">
        <v>110023041</v>
      </c>
      <c r="E107" s="22">
        <v>40432</v>
      </c>
      <c r="F107" s="22">
        <v>3.68</v>
      </c>
      <c r="G107" s="114">
        <v>9.7899999999999991</v>
      </c>
      <c r="H107" s="23" t="s">
        <v>138</v>
      </c>
      <c r="I107" s="23" t="s">
        <v>4</v>
      </c>
    </row>
    <row r="108" spans="1:9" x14ac:dyDescent="0.25">
      <c r="A108" s="30">
        <v>7037394</v>
      </c>
      <c r="B108" s="29" t="s">
        <v>424</v>
      </c>
      <c r="C108" s="3" t="s">
        <v>441</v>
      </c>
      <c r="D108" s="64">
        <v>110026390</v>
      </c>
      <c r="E108" s="22">
        <v>40490</v>
      </c>
      <c r="F108" s="22">
        <v>3.68</v>
      </c>
      <c r="G108" s="114">
        <v>9.7899999999999991</v>
      </c>
      <c r="H108" s="23" t="s">
        <v>138</v>
      </c>
      <c r="I108" s="23" t="s">
        <v>4</v>
      </c>
    </row>
    <row r="109" spans="1:9" x14ac:dyDescent="0.25">
      <c r="A109" s="30">
        <v>2971164</v>
      </c>
      <c r="B109" s="29" t="s">
        <v>425</v>
      </c>
      <c r="C109" s="3" t="s">
        <v>442</v>
      </c>
      <c r="D109" s="64">
        <v>110010394</v>
      </c>
      <c r="E109" s="22">
        <v>40710</v>
      </c>
      <c r="F109" s="22">
        <v>10.74</v>
      </c>
      <c r="G109" s="114">
        <v>28.57</v>
      </c>
      <c r="H109" s="23" t="s">
        <v>137</v>
      </c>
      <c r="I109" s="23" t="s">
        <v>3</v>
      </c>
    </row>
    <row r="110" spans="1:9" x14ac:dyDescent="0.25">
      <c r="A110" s="30">
        <v>7191498</v>
      </c>
      <c r="B110" s="29" t="s">
        <v>425</v>
      </c>
      <c r="C110" s="3" t="s">
        <v>443</v>
      </c>
      <c r="D110" s="65">
        <v>110037382</v>
      </c>
      <c r="E110" s="22">
        <v>40711</v>
      </c>
      <c r="F110" s="22">
        <v>8.75</v>
      </c>
      <c r="G110" s="114">
        <v>23.27</v>
      </c>
      <c r="H110" s="23" t="s">
        <v>137</v>
      </c>
      <c r="I110" s="23" t="s">
        <v>3</v>
      </c>
    </row>
    <row r="111" spans="1:9" x14ac:dyDescent="0.25">
      <c r="A111" s="30">
        <v>1959998</v>
      </c>
      <c r="B111" s="29" t="s">
        <v>426</v>
      </c>
      <c r="C111" s="3" t="s">
        <v>444</v>
      </c>
      <c r="D111" s="64">
        <v>100008180</v>
      </c>
      <c r="E111" s="22">
        <v>50038</v>
      </c>
      <c r="F111" s="22">
        <v>7.02</v>
      </c>
      <c r="G111" s="114">
        <v>18.670000000000002</v>
      </c>
      <c r="H111" s="23" t="s">
        <v>137</v>
      </c>
      <c r="I111" s="23" t="s">
        <v>3</v>
      </c>
    </row>
    <row r="112" spans="1:9" x14ac:dyDescent="0.25">
      <c r="A112" s="28" t="s">
        <v>56</v>
      </c>
      <c r="B112" s="44" t="s">
        <v>43</v>
      </c>
      <c r="C112" s="8"/>
      <c r="D112" s="61"/>
      <c r="E112" s="61"/>
      <c r="F112" s="62"/>
      <c r="G112" s="115"/>
      <c r="H112" s="9"/>
      <c r="I112" s="9"/>
    </row>
    <row r="113" spans="1:9" x14ac:dyDescent="0.25">
      <c r="A113" s="30">
        <v>7000927</v>
      </c>
      <c r="B113" s="29" t="s">
        <v>100</v>
      </c>
      <c r="C113" s="3" t="s">
        <v>139</v>
      </c>
      <c r="D113" s="58"/>
      <c r="E113" s="22">
        <v>39911</v>
      </c>
      <c r="F113" s="22">
        <v>8.92</v>
      </c>
      <c r="G113" s="114">
        <v>17.37</v>
      </c>
      <c r="H113" s="23" t="s">
        <v>137</v>
      </c>
      <c r="I113" s="23" t="s">
        <v>4</v>
      </c>
    </row>
    <row r="114" spans="1:9" x14ac:dyDescent="0.25">
      <c r="A114" s="30">
        <v>2426514</v>
      </c>
      <c r="B114" s="29" t="s">
        <v>101</v>
      </c>
      <c r="C114" s="3" t="s">
        <v>139</v>
      </c>
      <c r="D114" s="58"/>
      <c r="E114" s="22">
        <v>39912</v>
      </c>
      <c r="F114" s="22">
        <v>8.92</v>
      </c>
      <c r="G114" s="114">
        <v>17.37</v>
      </c>
      <c r="H114" s="23" t="s">
        <v>137</v>
      </c>
      <c r="I114" s="23" t="s">
        <v>3</v>
      </c>
    </row>
    <row r="115" spans="1:9" x14ac:dyDescent="0.25">
      <c r="A115" s="30">
        <v>7196024</v>
      </c>
      <c r="B115" s="29" t="s">
        <v>102</v>
      </c>
      <c r="C115" s="3" t="s">
        <v>140</v>
      </c>
      <c r="D115" s="58"/>
      <c r="E115" s="22">
        <v>39945</v>
      </c>
      <c r="F115" s="22">
        <v>13.5</v>
      </c>
      <c r="G115" s="114">
        <v>26.29</v>
      </c>
      <c r="H115" s="23" t="s">
        <v>137</v>
      </c>
      <c r="I115" s="84" t="s">
        <v>3</v>
      </c>
    </row>
    <row r="116" spans="1:9" x14ac:dyDescent="0.25">
      <c r="A116" s="30">
        <v>7196023</v>
      </c>
      <c r="B116" s="29" t="s">
        <v>103</v>
      </c>
      <c r="C116" s="3" t="s">
        <v>140</v>
      </c>
      <c r="D116" s="58"/>
      <c r="E116" s="22">
        <v>39947</v>
      </c>
      <c r="F116" s="22">
        <v>14.58</v>
      </c>
      <c r="G116" s="114">
        <v>28.4</v>
      </c>
      <c r="H116" s="23" t="s">
        <v>137</v>
      </c>
      <c r="I116" s="23" t="s">
        <v>3</v>
      </c>
    </row>
    <row r="117" spans="1:9" x14ac:dyDescent="0.25">
      <c r="A117" s="30">
        <v>556076</v>
      </c>
      <c r="B117" s="29" t="s">
        <v>104</v>
      </c>
      <c r="C117" s="3" t="s">
        <v>141</v>
      </c>
      <c r="D117" s="58"/>
      <c r="E117" s="22">
        <v>41698</v>
      </c>
      <c r="F117" s="22">
        <v>20</v>
      </c>
      <c r="G117" s="114">
        <v>38.950000000000003</v>
      </c>
      <c r="H117" s="23" t="s">
        <v>138</v>
      </c>
      <c r="I117" s="23" t="s">
        <v>4</v>
      </c>
    </row>
    <row r="118" spans="1:9" x14ac:dyDescent="0.25">
      <c r="A118" s="30">
        <v>6106631</v>
      </c>
      <c r="B118" s="29" t="s">
        <v>105</v>
      </c>
      <c r="C118" s="3" t="s">
        <v>141</v>
      </c>
      <c r="D118" s="58"/>
      <c r="E118" s="22">
        <v>41725</v>
      </c>
      <c r="F118" s="22">
        <v>16</v>
      </c>
      <c r="G118" s="114">
        <v>31.16</v>
      </c>
      <c r="H118" s="23" t="s">
        <v>137</v>
      </c>
      <c r="I118" s="23" t="s">
        <v>4</v>
      </c>
    </row>
    <row r="119" spans="1:9" x14ac:dyDescent="0.25">
      <c r="A119" s="30">
        <v>7000903</v>
      </c>
      <c r="B119" s="29" t="s">
        <v>106</v>
      </c>
      <c r="C119" s="3" t="s">
        <v>142</v>
      </c>
      <c r="D119" s="58"/>
      <c r="E119" s="22">
        <v>43274</v>
      </c>
      <c r="F119" s="22">
        <v>6.66</v>
      </c>
      <c r="G119" s="114">
        <v>12.97</v>
      </c>
      <c r="H119" s="23" t="s">
        <v>137</v>
      </c>
      <c r="I119" s="23" t="s">
        <v>4</v>
      </c>
    </row>
    <row r="120" spans="1:9" x14ac:dyDescent="0.25">
      <c r="A120" s="30">
        <v>7100154</v>
      </c>
      <c r="B120" s="29" t="s">
        <v>63</v>
      </c>
      <c r="C120" s="3" t="s">
        <v>143</v>
      </c>
      <c r="D120" s="58"/>
      <c r="E120" s="22">
        <v>44006</v>
      </c>
      <c r="F120" s="22">
        <v>15</v>
      </c>
      <c r="G120" s="114">
        <v>29.21</v>
      </c>
      <c r="H120" s="23" t="s">
        <v>137</v>
      </c>
      <c r="I120" s="23" t="s">
        <v>4</v>
      </c>
    </row>
    <row r="121" spans="1:9" x14ac:dyDescent="0.25">
      <c r="A121" s="30">
        <v>1955063</v>
      </c>
      <c r="B121" s="29" t="s">
        <v>107</v>
      </c>
      <c r="C121" s="3" t="s">
        <v>144</v>
      </c>
      <c r="D121" s="58"/>
      <c r="E121" s="22">
        <v>44113</v>
      </c>
      <c r="F121" s="22">
        <v>12.5</v>
      </c>
      <c r="G121" s="114">
        <v>24.35</v>
      </c>
      <c r="H121" s="23" t="s">
        <v>4</v>
      </c>
      <c r="I121" s="23" t="s">
        <v>4</v>
      </c>
    </row>
    <row r="122" spans="1:9" x14ac:dyDescent="0.25">
      <c r="A122" s="30">
        <v>6106555</v>
      </c>
      <c r="B122" s="29" t="s">
        <v>108</v>
      </c>
      <c r="C122" s="3" t="s">
        <v>145</v>
      </c>
      <c r="D122" s="58"/>
      <c r="E122" s="22">
        <v>46219</v>
      </c>
      <c r="F122" s="22">
        <v>19.43</v>
      </c>
      <c r="G122" s="114">
        <v>37.840000000000003</v>
      </c>
      <c r="H122" s="23" t="s">
        <v>137</v>
      </c>
      <c r="I122" s="23" t="s">
        <v>4</v>
      </c>
    </row>
    <row r="123" spans="1:9" x14ac:dyDescent="0.25">
      <c r="A123" s="30">
        <v>8725091</v>
      </c>
      <c r="B123" s="29" t="s">
        <v>109</v>
      </c>
      <c r="C123" s="3" t="s">
        <v>145</v>
      </c>
      <c r="D123" s="58"/>
      <c r="E123" s="22">
        <v>46288</v>
      </c>
      <c r="F123" s="22">
        <v>22.91</v>
      </c>
      <c r="G123" s="114">
        <v>44.62</v>
      </c>
      <c r="H123" s="23" t="s">
        <v>4</v>
      </c>
      <c r="I123" s="23" t="s">
        <v>4</v>
      </c>
    </row>
    <row r="124" spans="1:9" x14ac:dyDescent="0.25">
      <c r="A124" s="30">
        <v>7063361</v>
      </c>
      <c r="B124" s="29" t="s">
        <v>110</v>
      </c>
      <c r="C124" s="3" t="s">
        <v>146</v>
      </c>
      <c r="D124" s="58"/>
      <c r="E124" s="22">
        <v>59703</v>
      </c>
      <c r="F124" s="22">
        <v>10.5</v>
      </c>
      <c r="G124" s="114">
        <v>20.45</v>
      </c>
      <c r="H124" s="23" t="s">
        <v>137</v>
      </c>
      <c r="I124" s="23" t="s">
        <v>3</v>
      </c>
    </row>
    <row r="125" spans="1:9" x14ac:dyDescent="0.25">
      <c r="A125" s="28" t="s">
        <v>57</v>
      </c>
      <c r="B125" s="44" t="s">
        <v>43</v>
      </c>
      <c r="C125" s="8"/>
      <c r="D125" s="61"/>
      <c r="E125" s="61"/>
      <c r="F125" s="62"/>
      <c r="G125" s="115"/>
      <c r="H125" s="9"/>
      <c r="I125" s="9"/>
    </row>
    <row r="126" spans="1:9" x14ac:dyDescent="0.25">
      <c r="A126" s="30">
        <v>2328373</v>
      </c>
      <c r="B126" s="29" t="s">
        <v>147</v>
      </c>
      <c r="C126" s="3" t="s">
        <v>145</v>
      </c>
      <c r="D126" s="58"/>
      <c r="E126" s="22">
        <v>1000000496</v>
      </c>
      <c r="F126" s="22">
        <v>54.55</v>
      </c>
      <c r="G126" s="114">
        <v>7.4</v>
      </c>
      <c r="H126" s="23" t="s">
        <v>138</v>
      </c>
      <c r="I126" s="23" t="s">
        <v>3</v>
      </c>
    </row>
    <row r="127" spans="1:9" x14ac:dyDescent="0.25">
      <c r="A127" s="30">
        <v>2985965</v>
      </c>
      <c r="B127" s="29" t="s">
        <v>148</v>
      </c>
      <c r="C127" s="3" t="s">
        <v>145</v>
      </c>
      <c r="D127" s="58"/>
      <c r="E127" s="22">
        <v>1000001223</v>
      </c>
      <c r="F127" s="22">
        <v>54.55</v>
      </c>
      <c r="G127" s="114">
        <v>7.4</v>
      </c>
      <c r="H127" s="23" t="s">
        <v>137</v>
      </c>
      <c r="I127" s="23" t="s">
        <v>3</v>
      </c>
    </row>
    <row r="128" spans="1:9" x14ac:dyDescent="0.25">
      <c r="A128" s="30">
        <v>7007549</v>
      </c>
      <c r="B128" s="29" t="s">
        <v>149</v>
      </c>
      <c r="C128" s="3" t="s">
        <v>142</v>
      </c>
      <c r="D128" s="58"/>
      <c r="E128" s="22">
        <v>1000002789</v>
      </c>
      <c r="F128" s="22">
        <v>54.55</v>
      </c>
      <c r="G128" s="114">
        <v>7.4</v>
      </c>
      <c r="H128" s="23" t="s">
        <v>138</v>
      </c>
      <c r="I128" s="23" t="s">
        <v>3</v>
      </c>
    </row>
    <row r="129" spans="1:9" x14ac:dyDescent="0.25">
      <c r="A129" s="30">
        <v>4295669</v>
      </c>
      <c r="B129" s="29" t="s">
        <v>150</v>
      </c>
      <c r="C129" s="3" t="s">
        <v>193</v>
      </c>
      <c r="D129" s="58"/>
      <c r="E129" s="22">
        <v>1000004108</v>
      </c>
      <c r="F129" s="22">
        <v>43.64</v>
      </c>
      <c r="G129" s="114">
        <v>5.92</v>
      </c>
      <c r="H129" s="23" t="s">
        <v>137</v>
      </c>
      <c r="I129" s="23" t="s">
        <v>3</v>
      </c>
    </row>
    <row r="130" spans="1:9" x14ac:dyDescent="0.25">
      <c r="A130" s="30">
        <v>4506525</v>
      </c>
      <c r="B130" s="29" t="s">
        <v>151</v>
      </c>
      <c r="C130" s="3" t="s">
        <v>194</v>
      </c>
      <c r="D130" s="58"/>
      <c r="E130" s="22">
        <v>1000004309</v>
      </c>
      <c r="F130" s="22">
        <v>29.41</v>
      </c>
      <c r="G130" s="114">
        <v>5.51</v>
      </c>
      <c r="H130" s="23" t="s">
        <v>137</v>
      </c>
      <c r="I130" s="23" t="s">
        <v>3</v>
      </c>
    </row>
    <row r="131" spans="1:9" x14ac:dyDescent="0.25">
      <c r="A131" s="30">
        <v>5147067</v>
      </c>
      <c r="B131" s="29" t="s">
        <v>152</v>
      </c>
      <c r="C131" s="3" t="s">
        <v>145</v>
      </c>
      <c r="D131" s="58"/>
      <c r="E131" s="22">
        <v>1000006188</v>
      </c>
      <c r="F131" s="22">
        <v>54.55</v>
      </c>
      <c r="G131" s="114">
        <v>7.4</v>
      </c>
      <c r="H131" s="23" t="s">
        <v>137</v>
      </c>
      <c r="I131" s="23" t="s">
        <v>3</v>
      </c>
    </row>
    <row r="132" spans="1:9" x14ac:dyDescent="0.25">
      <c r="A132" s="30">
        <v>7054806</v>
      </c>
      <c r="B132" s="29" t="s">
        <v>153</v>
      </c>
      <c r="C132" s="3" t="s">
        <v>193</v>
      </c>
      <c r="D132" s="58"/>
      <c r="E132" s="22">
        <v>1000006639</v>
      </c>
      <c r="F132" s="22">
        <v>46.42</v>
      </c>
      <c r="G132" s="114">
        <v>6.29</v>
      </c>
      <c r="H132" s="23" t="s">
        <v>138</v>
      </c>
      <c r="I132" s="23" t="s">
        <v>4</v>
      </c>
    </row>
    <row r="133" spans="1:9" x14ac:dyDescent="0.25">
      <c r="A133" s="30">
        <v>9905565</v>
      </c>
      <c r="B133" s="29" t="s">
        <v>154</v>
      </c>
      <c r="C133" s="3" t="s">
        <v>145</v>
      </c>
      <c r="D133" s="58"/>
      <c r="E133" s="22">
        <v>1000007470</v>
      </c>
      <c r="F133" s="22">
        <v>54.55</v>
      </c>
      <c r="G133" s="114">
        <v>7.4</v>
      </c>
      <c r="H133" s="23" t="s">
        <v>137</v>
      </c>
      <c r="I133" s="23" t="s">
        <v>3</v>
      </c>
    </row>
    <row r="134" spans="1:9" x14ac:dyDescent="0.25">
      <c r="A134" s="30">
        <v>3419199</v>
      </c>
      <c r="B134" s="29" t="s">
        <v>155</v>
      </c>
      <c r="C134" s="3" t="s">
        <v>194</v>
      </c>
      <c r="D134" s="58"/>
      <c r="E134" s="22" t="s">
        <v>72</v>
      </c>
      <c r="F134" s="22">
        <v>29.41</v>
      </c>
      <c r="G134" s="114">
        <v>5.51</v>
      </c>
      <c r="H134" s="23" t="s">
        <v>138</v>
      </c>
      <c r="I134" s="23" t="s">
        <v>4</v>
      </c>
    </row>
    <row r="135" spans="1:9" x14ac:dyDescent="0.25">
      <c r="A135" s="30">
        <v>3700499</v>
      </c>
      <c r="B135" s="29" t="s">
        <v>156</v>
      </c>
      <c r="C135" s="3" t="s">
        <v>194</v>
      </c>
      <c r="D135" s="58"/>
      <c r="E135" s="22" t="s">
        <v>73</v>
      </c>
      <c r="F135" s="22">
        <v>29.41</v>
      </c>
      <c r="G135" s="114">
        <v>5.51</v>
      </c>
      <c r="H135" s="23" t="s">
        <v>137</v>
      </c>
      <c r="I135" s="23" t="s">
        <v>3</v>
      </c>
    </row>
    <row r="136" spans="1:9" x14ac:dyDescent="0.25">
      <c r="A136" s="30">
        <v>6662019</v>
      </c>
      <c r="B136" s="29" t="s">
        <v>157</v>
      </c>
      <c r="C136" s="3" t="s">
        <v>142</v>
      </c>
      <c r="D136" s="58"/>
      <c r="E136" s="22" t="s">
        <v>77</v>
      </c>
      <c r="F136" s="22">
        <v>54.55</v>
      </c>
      <c r="G136" s="114">
        <v>7.4</v>
      </c>
      <c r="H136" s="23" t="s">
        <v>137</v>
      </c>
      <c r="I136" s="23" t="s">
        <v>3</v>
      </c>
    </row>
    <row r="137" spans="1:9" x14ac:dyDescent="0.25">
      <c r="A137" s="30">
        <v>7363849</v>
      </c>
      <c r="B137" s="29" t="s">
        <v>158</v>
      </c>
      <c r="C137" s="3" t="s">
        <v>142</v>
      </c>
      <c r="D137" s="58"/>
      <c r="E137" s="22" t="s">
        <v>80</v>
      </c>
      <c r="F137" s="22">
        <v>54.55</v>
      </c>
      <c r="G137" s="114">
        <v>7.4</v>
      </c>
      <c r="H137" s="23" t="s">
        <v>137</v>
      </c>
      <c r="I137" s="23" t="s">
        <v>3</v>
      </c>
    </row>
    <row r="138" spans="1:9" x14ac:dyDescent="0.25">
      <c r="A138" s="30">
        <v>5656200</v>
      </c>
      <c r="B138" s="29" t="s">
        <v>159</v>
      </c>
      <c r="C138" s="3" t="s">
        <v>194</v>
      </c>
      <c r="D138" s="58"/>
      <c r="E138" s="22" t="s">
        <v>75</v>
      </c>
      <c r="F138" s="22">
        <v>29.41</v>
      </c>
      <c r="G138" s="114">
        <v>5.51</v>
      </c>
      <c r="H138" s="23" t="s">
        <v>137</v>
      </c>
      <c r="I138" s="23" t="s">
        <v>3</v>
      </c>
    </row>
    <row r="139" spans="1:9" x14ac:dyDescent="0.25">
      <c r="A139" s="30">
        <v>7152020</v>
      </c>
      <c r="B139" s="29" t="s">
        <v>160</v>
      </c>
      <c r="C139" s="3" t="s">
        <v>194</v>
      </c>
      <c r="D139" s="58"/>
      <c r="E139" s="22" t="s">
        <v>78</v>
      </c>
      <c r="F139" s="22">
        <v>29.41</v>
      </c>
      <c r="G139" s="114">
        <v>5.51</v>
      </c>
      <c r="H139" s="23" t="s">
        <v>137</v>
      </c>
      <c r="I139" s="23" t="s">
        <v>3</v>
      </c>
    </row>
    <row r="140" spans="1:9" x14ac:dyDescent="0.25">
      <c r="A140" s="30">
        <v>721060</v>
      </c>
      <c r="B140" s="29" t="s">
        <v>161</v>
      </c>
      <c r="C140" s="3" t="s">
        <v>194</v>
      </c>
      <c r="D140" s="58"/>
      <c r="E140" s="22" t="s">
        <v>69</v>
      </c>
      <c r="F140" s="22">
        <v>29.41</v>
      </c>
      <c r="G140" s="114">
        <v>5.51</v>
      </c>
      <c r="H140" s="23" t="s">
        <v>137</v>
      </c>
      <c r="I140" s="23" t="s">
        <v>3</v>
      </c>
    </row>
    <row r="141" spans="1:9" x14ac:dyDescent="0.25">
      <c r="A141" s="30">
        <v>9714213</v>
      </c>
      <c r="B141" s="29" t="s">
        <v>162</v>
      </c>
      <c r="C141" s="3" t="s">
        <v>193</v>
      </c>
      <c r="D141" s="58"/>
      <c r="E141" s="22" t="s">
        <v>84</v>
      </c>
      <c r="F141" s="22">
        <v>43.64</v>
      </c>
      <c r="G141" s="114">
        <v>5.92</v>
      </c>
      <c r="H141" s="23" t="s">
        <v>137</v>
      </c>
      <c r="I141" s="23" t="s">
        <v>3</v>
      </c>
    </row>
    <row r="142" spans="1:9" x14ac:dyDescent="0.25">
      <c r="A142" s="30">
        <v>9714106</v>
      </c>
      <c r="B142" s="29" t="s">
        <v>163</v>
      </c>
      <c r="C142" s="3" t="s">
        <v>195</v>
      </c>
      <c r="D142" s="58"/>
      <c r="E142" s="22" t="s">
        <v>83</v>
      </c>
      <c r="F142" s="22">
        <v>49.09</v>
      </c>
      <c r="G142" s="114">
        <v>6.66</v>
      </c>
      <c r="H142" s="23" t="s">
        <v>137</v>
      </c>
      <c r="I142" s="23" t="s">
        <v>3</v>
      </c>
    </row>
    <row r="143" spans="1:9" x14ac:dyDescent="0.25">
      <c r="A143" s="30">
        <v>9714478</v>
      </c>
      <c r="B143" s="29" t="s">
        <v>164</v>
      </c>
      <c r="C143" s="3" t="s">
        <v>145</v>
      </c>
      <c r="D143" s="58"/>
      <c r="E143" s="22" t="s">
        <v>87</v>
      </c>
      <c r="F143" s="22">
        <v>54.55</v>
      </c>
      <c r="G143" s="114">
        <v>7.4</v>
      </c>
      <c r="H143" s="23" t="s">
        <v>137</v>
      </c>
      <c r="I143" s="23" t="s">
        <v>3</v>
      </c>
    </row>
    <row r="144" spans="1:9" x14ac:dyDescent="0.25">
      <c r="A144" s="30">
        <v>2545937</v>
      </c>
      <c r="B144" s="29" t="s">
        <v>165</v>
      </c>
      <c r="C144" s="3" t="s">
        <v>195</v>
      </c>
      <c r="D144" s="58"/>
      <c r="E144" s="22" t="s">
        <v>71</v>
      </c>
      <c r="F144" s="22">
        <v>49.09</v>
      </c>
      <c r="G144" s="114">
        <v>6.66</v>
      </c>
      <c r="H144" s="23" t="s">
        <v>137</v>
      </c>
      <c r="I144" s="23" t="s">
        <v>3</v>
      </c>
    </row>
    <row r="145" spans="1:9" x14ac:dyDescent="0.25">
      <c r="A145" s="30">
        <v>5998602</v>
      </c>
      <c r="B145" s="29" t="s">
        <v>166</v>
      </c>
      <c r="C145" s="3" t="s">
        <v>196</v>
      </c>
      <c r="D145" s="58"/>
      <c r="E145" s="22" t="s">
        <v>76</v>
      </c>
      <c r="F145" s="22">
        <v>30.91</v>
      </c>
      <c r="G145" s="114">
        <v>4.1900000000000004</v>
      </c>
      <c r="H145" s="23" t="s">
        <v>137</v>
      </c>
      <c r="I145" s="23" t="s">
        <v>3</v>
      </c>
    </row>
    <row r="146" spans="1:9" x14ac:dyDescent="0.25">
      <c r="A146" s="30">
        <v>9714239</v>
      </c>
      <c r="B146" s="29" t="s">
        <v>167</v>
      </c>
      <c r="C146" s="3" t="s">
        <v>145</v>
      </c>
      <c r="D146" s="58"/>
      <c r="E146" s="22" t="s">
        <v>85</v>
      </c>
      <c r="F146" s="22">
        <v>54.55</v>
      </c>
      <c r="G146" s="114">
        <v>7.4</v>
      </c>
      <c r="H146" s="23" t="s">
        <v>137</v>
      </c>
      <c r="I146" s="23" t="s">
        <v>4</v>
      </c>
    </row>
    <row r="147" spans="1:9" x14ac:dyDescent="0.25">
      <c r="A147" s="30">
        <v>9714387</v>
      </c>
      <c r="B147" s="29" t="s">
        <v>168</v>
      </c>
      <c r="C147" s="3" t="s">
        <v>145</v>
      </c>
      <c r="D147" s="58"/>
      <c r="E147" s="22" t="s">
        <v>86</v>
      </c>
      <c r="F147" s="22">
        <v>54.55</v>
      </c>
      <c r="G147" s="114">
        <v>7.4</v>
      </c>
      <c r="H147" s="23" t="s">
        <v>137</v>
      </c>
      <c r="I147" s="23" t="s">
        <v>3</v>
      </c>
    </row>
    <row r="148" spans="1:9" x14ac:dyDescent="0.25">
      <c r="A148" s="30">
        <v>7341754</v>
      </c>
      <c r="B148" s="29" t="s">
        <v>169</v>
      </c>
      <c r="C148" s="3" t="s">
        <v>145</v>
      </c>
      <c r="D148" s="58"/>
      <c r="E148" s="22" t="s">
        <v>79</v>
      </c>
      <c r="F148" s="22">
        <v>54.55</v>
      </c>
      <c r="G148" s="114">
        <v>7.4</v>
      </c>
      <c r="H148" s="23" t="s">
        <v>137</v>
      </c>
      <c r="I148" s="23" t="s">
        <v>3</v>
      </c>
    </row>
    <row r="149" spans="1:9" x14ac:dyDescent="0.25">
      <c r="A149" s="30">
        <v>2458388</v>
      </c>
      <c r="B149" s="29" t="s">
        <v>170</v>
      </c>
      <c r="C149" s="3" t="s">
        <v>145</v>
      </c>
      <c r="D149" s="58"/>
      <c r="E149" s="22" t="s">
        <v>70</v>
      </c>
      <c r="F149" s="22">
        <v>54.55</v>
      </c>
      <c r="G149" s="114">
        <v>7.4</v>
      </c>
      <c r="H149" s="23" t="s">
        <v>137</v>
      </c>
      <c r="I149" s="23" t="s">
        <v>3</v>
      </c>
    </row>
    <row r="150" spans="1:9" x14ac:dyDescent="0.25">
      <c r="A150" s="30">
        <v>41539</v>
      </c>
      <c r="B150" s="29" t="s">
        <v>171</v>
      </c>
      <c r="C150" s="3" t="s">
        <v>142</v>
      </c>
      <c r="D150" s="58"/>
      <c r="E150" s="22" t="s">
        <v>66</v>
      </c>
      <c r="F150" s="22">
        <v>54.55</v>
      </c>
      <c r="G150" s="114">
        <v>7.4</v>
      </c>
      <c r="H150" s="23" t="s">
        <v>137</v>
      </c>
      <c r="I150" s="23" t="s">
        <v>3</v>
      </c>
    </row>
    <row r="151" spans="1:9" x14ac:dyDescent="0.25">
      <c r="A151" s="30">
        <v>41620</v>
      </c>
      <c r="B151" s="29" t="s">
        <v>172</v>
      </c>
      <c r="C151" s="3" t="s">
        <v>142</v>
      </c>
      <c r="D151" s="58"/>
      <c r="E151" s="22" t="s">
        <v>68</v>
      </c>
      <c r="F151" s="22">
        <v>54.55</v>
      </c>
      <c r="G151" s="114">
        <v>7.4</v>
      </c>
      <c r="H151" s="23" t="s">
        <v>137</v>
      </c>
      <c r="I151" s="23" t="s">
        <v>3</v>
      </c>
    </row>
    <row r="152" spans="1:9" x14ac:dyDescent="0.25">
      <c r="A152" s="30">
        <v>13553</v>
      </c>
      <c r="B152" s="29" t="s">
        <v>173</v>
      </c>
      <c r="C152" s="3" t="s">
        <v>142</v>
      </c>
      <c r="D152" s="58"/>
      <c r="E152" s="22" t="s">
        <v>64</v>
      </c>
      <c r="F152" s="22">
        <v>54.55</v>
      </c>
      <c r="G152" s="114">
        <v>7.4</v>
      </c>
      <c r="H152" s="23" t="s">
        <v>137</v>
      </c>
      <c r="I152" s="23" t="s">
        <v>3</v>
      </c>
    </row>
    <row r="153" spans="1:9" x14ac:dyDescent="0.25">
      <c r="A153" s="30">
        <v>13567</v>
      </c>
      <c r="B153" s="29" t="s">
        <v>174</v>
      </c>
      <c r="C153" s="3" t="s">
        <v>197</v>
      </c>
      <c r="D153" s="58"/>
      <c r="E153" s="22" t="s">
        <v>65</v>
      </c>
      <c r="F153" s="22">
        <v>32.729999999999997</v>
      </c>
      <c r="G153" s="114">
        <v>4.4400000000000004</v>
      </c>
      <c r="H153" s="23" t="s">
        <v>137</v>
      </c>
      <c r="I153" s="23" t="s">
        <v>3</v>
      </c>
    </row>
    <row r="154" spans="1:9" x14ac:dyDescent="0.25">
      <c r="A154" s="30">
        <v>41618</v>
      </c>
      <c r="B154" s="29" t="s">
        <v>175</v>
      </c>
      <c r="C154" s="3" t="s">
        <v>198</v>
      </c>
      <c r="D154" s="58"/>
      <c r="E154" s="22" t="s">
        <v>67</v>
      </c>
      <c r="F154" s="22">
        <v>49.09</v>
      </c>
      <c r="G154" s="114">
        <v>6.66</v>
      </c>
      <c r="H154" s="23" t="s">
        <v>137</v>
      </c>
      <c r="I154" s="23" t="s">
        <v>3</v>
      </c>
    </row>
    <row r="155" spans="1:9" x14ac:dyDescent="0.25">
      <c r="A155" s="30">
        <v>4313920</v>
      </c>
      <c r="B155" s="29" t="s">
        <v>176</v>
      </c>
      <c r="C155" s="3" t="s">
        <v>193</v>
      </c>
      <c r="D155" s="58"/>
      <c r="E155" s="22" t="s">
        <v>74</v>
      </c>
      <c r="F155" s="22">
        <v>43.64</v>
      </c>
      <c r="G155" s="114">
        <v>5.92</v>
      </c>
      <c r="H155" s="23" t="s">
        <v>137</v>
      </c>
      <c r="I155" s="23" t="s">
        <v>3</v>
      </c>
    </row>
    <row r="156" spans="1:9" x14ac:dyDescent="0.25">
      <c r="A156" s="30">
        <v>9380270</v>
      </c>
      <c r="B156" s="29" t="s">
        <v>177</v>
      </c>
      <c r="C156" s="3" t="s">
        <v>193</v>
      </c>
      <c r="D156" s="58"/>
      <c r="E156" s="22" t="s">
        <v>82</v>
      </c>
      <c r="F156" s="22">
        <v>43.64</v>
      </c>
      <c r="G156" s="114">
        <v>5.92</v>
      </c>
      <c r="H156" s="23" t="s">
        <v>137</v>
      </c>
      <c r="I156" s="23" t="s">
        <v>3</v>
      </c>
    </row>
    <row r="157" spans="1:9" x14ac:dyDescent="0.25">
      <c r="A157" s="30">
        <v>7380207</v>
      </c>
      <c r="B157" s="29" t="s">
        <v>178</v>
      </c>
      <c r="C157" s="3" t="s">
        <v>145</v>
      </c>
      <c r="D157" s="58"/>
      <c r="E157" s="22" t="s">
        <v>81</v>
      </c>
      <c r="F157" s="22">
        <v>54.55</v>
      </c>
      <c r="G157" s="114">
        <v>7.4</v>
      </c>
      <c r="H157" s="23" t="s">
        <v>137</v>
      </c>
      <c r="I157" s="23" t="s">
        <v>3</v>
      </c>
    </row>
    <row r="158" spans="1:9" ht="45" x14ac:dyDescent="0.25">
      <c r="A158" s="107" t="s">
        <v>95</v>
      </c>
      <c r="B158" s="44" t="s">
        <v>43</v>
      </c>
      <c r="C158" s="9"/>
      <c r="D158" s="66"/>
      <c r="E158" s="66"/>
      <c r="F158" s="62"/>
      <c r="G158" s="116"/>
      <c r="H158" s="9"/>
      <c r="I158" s="9"/>
    </row>
    <row r="159" spans="1:9" x14ac:dyDescent="0.25">
      <c r="A159" s="30">
        <v>7049241</v>
      </c>
      <c r="B159" s="29" t="s">
        <v>199</v>
      </c>
      <c r="C159" s="3" t="s">
        <v>213</v>
      </c>
      <c r="D159" s="58"/>
      <c r="E159" s="22" t="s">
        <v>205</v>
      </c>
      <c r="F159" s="22">
        <v>10</v>
      </c>
      <c r="G159" s="114">
        <v>4.75</v>
      </c>
      <c r="H159" s="23" t="s">
        <v>137</v>
      </c>
      <c r="I159" s="23" t="s">
        <v>3</v>
      </c>
    </row>
    <row r="160" spans="1:9" x14ac:dyDescent="0.25">
      <c r="A160" s="30">
        <v>7001604</v>
      </c>
      <c r="B160" s="29" t="s">
        <v>201</v>
      </c>
      <c r="C160" s="3" t="s">
        <v>213</v>
      </c>
      <c r="D160" s="58"/>
      <c r="E160" s="22" t="s">
        <v>207</v>
      </c>
      <c r="F160" s="22">
        <v>10</v>
      </c>
      <c r="G160" s="114">
        <v>4.75</v>
      </c>
      <c r="H160" s="23" t="s">
        <v>137</v>
      </c>
      <c r="I160" s="23" t="s">
        <v>3</v>
      </c>
    </row>
    <row r="161" spans="1:9" x14ac:dyDescent="0.25">
      <c r="A161" s="30">
        <v>7000940</v>
      </c>
      <c r="B161" s="29" t="s">
        <v>202</v>
      </c>
      <c r="C161" s="3" t="s">
        <v>213</v>
      </c>
      <c r="D161" s="58"/>
      <c r="E161" s="22" t="s">
        <v>208</v>
      </c>
      <c r="F161" s="22">
        <v>10</v>
      </c>
      <c r="G161" s="114">
        <v>4.75</v>
      </c>
      <c r="H161" s="23" t="s">
        <v>137</v>
      </c>
      <c r="I161" s="23" t="s">
        <v>3</v>
      </c>
    </row>
    <row r="162" spans="1:9" x14ac:dyDescent="0.25">
      <c r="A162" s="30">
        <v>4471759</v>
      </c>
      <c r="B162" s="29" t="s">
        <v>203</v>
      </c>
      <c r="C162" s="3" t="s">
        <v>213</v>
      </c>
      <c r="D162" s="58"/>
      <c r="E162" s="22" t="s">
        <v>209</v>
      </c>
      <c r="F162" s="22">
        <v>10</v>
      </c>
      <c r="G162" s="114">
        <v>4.75</v>
      </c>
      <c r="H162" s="23" t="s">
        <v>137</v>
      </c>
      <c r="I162" s="23" t="s">
        <v>3</v>
      </c>
    </row>
    <row r="163" spans="1:9" x14ac:dyDescent="0.25">
      <c r="A163" s="30">
        <v>4471742</v>
      </c>
      <c r="B163" s="29" t="s">
        <v>204</v>
      </c>
      <c r="C163" s="3" t="s">
        <v>213</v>
      </c>
      <c r="D163" s="58"/>
      <c r="E163" s="22" t="s">
        <v>210</v>
      </c>
      <c r="F163" s="22">
        <v>10</v>
      </c>
      <c r="G163" s="114">
        <v>4.75</v>
      </c>
      <c r="H163" s="23" t="s">
        <v>138</v>
      </c>
      <c r="I163" s="23" t="s">
        <v>4</v>
      </c>
    </row>
    <row r="164" spans="1:9" x14ac:dyDescent="0.25">
      <c r="A164" s="130">
        <v>7057418</v>
      </c>
      <c r="B164" s="29" t="s">
        <v>200</v>
      </c>
      <c r="C164" s="3" t="s">
        <v>760</v>
      </c>
      <c r="D164" s="58"/>
      <c r="E164" s="22" t="s">
        <v>206</v>
      </c>
      <c r="F164" s="22">
        <v>10</v>
      </c>
      <c r="G164" s="114">
        <v>4.75</v>
      </c>
      <c r="H164" s="23"/>
      <c r="I164" s="23" t="s">
        <v>4</v>
      </c>
    </row>
    <row r="165" spans="1:9" ht="30" x14ac:dyDescent="0.25">
      <c r="A165" s="101" t="s">
        <v>743</v>
      </c>
      <c r="B165" s="102" t="s">
        <v>43</v>
      </c>
      <c r="C165" s="103"/>
      <c r="D165" s="104"/>
      <c r="E165" s="104"/>
      <c r="F165" s="105"/>
      <c r="G165" s="116"/>
      <c r="H165" s="106"/>
      <c r="I165" s="106"/>
    </row>
    <row r="166" spans="1:9" x14ac:dyDescent="0.25">
      <c r="A166" s="30">
        <v>1763564</v>
      </c>
      <c r="B166" s="29" t="s">
        <v>417</v>
      </c>
      <c r="C166" s="3" t="s">
        <v>445</v>
      </c>
      <c r="D166" s="58"/>
      <c r="E166" s="22">
        <v>615600</v>
      </c>
      <c r="F166" s="22" t="s">
        <v>418</v>
      </c>
      <c r="G166" s="114">
        <v>10.029999999999999</v>
      </c>
      <c r="H166" s="23" t="s">
        <v>137</v>
      </c>
      <c r="I166" s="23" t="s">
        <v>4</v>
      </c>
    </row>
    <row r="167" spans="1:9" x14ac:dyDescent="0.25">
      <c r="A167" s="30">
        <v>1763564</v>
      </c>
      <c r="B167" s="29" t="s">
        <v>417</v>
      </c>
      <c r="C167" s="3" t="s">
        <v>445</v>
      </c>
      <c r="D167" s="58"/>
      <c r="E167" s="22"/>
      <c r="F167" s="22" t="s">
        <v>419</v>
      </c>
      <c r="G167" s="114">
        <v>15.06</v>
      </c>
      <c r="H167" s="23" t="s">
        <v>137</v>
      </c>
      <c r="I167" s="23" t="s">
        <v>4</v>
      </c>
    </row>
    <row r="168" spans="1:9" x14ac:dyDescent="0.25">
      <c r="A168" s="28" t="s">
        <v>96</v>
      </c>
      <c r="B168" s="44" t="s">
        <v>43</v>
      </c>
      <c r="C168" s="8"/>
      <c r="D168" s="61"/>
      <c r="E168" s="61"/>
      <c r="F168" s="62"/>
      <c r="G168" s="115"/>
      <c r="H168" s="9"/>
      <c r="I168" s="9"/>
    </row>
    <row r="169" spans="1:9" x14ac:dyDescent="0.25">
      <c r="A169" s="30">
        <v>7170366</v>
      </c>
      <c r="B169" s="29" t="s">
        <v>214</v>
      </c>
      <c r="C169" s="3" t="s">
        <v>446</v>
      </c>
      <c r="D169" s="58"/>
      <c r="E169" s="22">
        <v>13440</v>
      </c>
      <c r="F169" s="22">
        <v>20.5</v>
      </c>
      <c r="G169" s="114">
        <v>26.54</v>
      </c>
      <c r="H169" s="23" t="s">
        <v>138</v>
      </c>
      <c r="I169" s="23" t="s">
        <v>3</v>
      </c>
    </row>
    <row r="170" spans="1:9" x14ac:dyDescent="0.25">
      <c r="A170" s="30">
        <v>7139956</v>
      </c>
      <c r="B170" s="29" t="s">
        <v>215</v>
      </c>
      <c r="C170" s="3" t="s">
        <v>141</v>
      </c>
      <c r="D170" s="58"/>
      <c r="E170" s="22">
        <v>23415</v>
      </c>
      <c r="F170" s="22">
        <v>20.5</v>
      </c>
      <c r="G170" s="114">
        <v>26.54</v>
      </c>
      <c r="H170" s="23" t="s">
        <v>138</v>
      </c>
      <c r="I170" s="23" t="s">
        <v>3</v>
      </c>
    </row>
    <row r="171" spans="1:9" x14ac:dyDescent="0.25">
      <c r="A171" s="30">
        <v>7174555</v>
      </c>
      <c r="B171" s="29" t="s">
        <v>216</v>
      </c>
      <c r="C171" s="3" t="s">
        <v>141</v>
      </c>
      <c r="D171" s="58"/>
      <c r="E171" s="22">
        <v>43424</v>
      </c>
      <c r="F171" s="22">
        <v>20.5</v>
      </c>
      <c r="G171" s="114">
        <v>26.54</v>
      </c>
      <c r="H171" s="23" t="s">
        <v>137</v>
      </c>
      <c r="I171" s="23" t="s">
        <v>3</v>
      </c>
    </row>
    <row r="172" spans="1:9" x14ac:dyDescent="0.25">
      <c r="A172" s="30">
        <v>4557637</v>
      </c>
      <c r="B172" s="29" t="s">
        <v>217</v>
      </c>
      <c r="C172" s="3" t="s">
        <v>447</v>
      </c>
      <c r="D172" s="58"/>
      <c r="E172" s="22">
        <v>54410</v>
      </c>
      <c r="F172" s="22" t="s">
        <v>420</v>
      </c>
      <c r="G172" s="114">
        <v>5.4</v>
      </c>
      <c r="H172" s="23" t="s">
        <v>137</v>
      </c>
      <c r="I172" s="23" t="s">
        <v>3</v>
      </c>
    </row>
    <row r="173" spans="1:9" x14ac:dyDescent="0.25">
      <c r="A173" s="30">
        <v>4557637</v>
      </c>
      <c r="B173" s="29" t="s">
        <v>217</v>
      </c>
      <c r="C173" s="3" t="s">
        <v>447</v>
      </c>
      <c r="D173" s="58"/>
      <c r="E173" s="22"/>
      <c r="F173" s="22" t="s">
        <v>421</v>
      </c>
      <c r="G173" s="114">
        <v>11.96</v>
      </c>
      <c r="H173" s="23" t="s">
        <v>137</v>
      </c>
      <c r="I173" s="23" t="s">
        <v>3</v>
      </c>
    </row>
    <row r="174" spans="1:9" x14ac:dyDescent="0.25">
      <c r="A174" s="30">
        <v>1803303</v>
      </c>
      <c r="B174" s="29" t="s">
        <v>218</v>
      </c>
      <c r="C174" s="3" t="s">
        <v>448</v>
      </c>
      <c r="D174" s="58"/>
      <c r="E174" s="22">
        <v>54411</v>
      </c>
      <c r="F174" s="22" t="s">
        <v>420</v>
      </c>
      <c r="G174" s="114">
        <v>5.4</v>
      </c>
      <c r="H174" s="23" t="s">
        <v>138</v>
      </c>
      <c r="I174" s="23" t="s">
        <v>4</v>
      </c>
    </row>
    <row r="175" spans="1:9" x14ac:dyDescent="0.25">
      <c r="A175" s="30">
        <v>1803303</v>
      </c>
      <c r="B175" s="29" t="s">
        <v>218</v>
      </c>
      <c r="C175" s="3" t="s">
        <v>448</v>
      </c>
      <c r="D175" s="58"/>
      <c r="E175" s="22"/>
      <c r="F175" s="22" t="s">
        <v>421</v>
      </c>
      <c r="G175" s="114">
        <v>11.96</v>
      </c>
      <c r="H175" s="23" t="s">
        <v>138</v>
      </c>
      <c r="I175" s="23" t="s">
        <v>4</v>
      </c>
    </row>
    <row r="176" spans="1:9" x14ac:dyDescent="0.25">
      <c r="A176" s="30">
        <v>7088589</v>
      </c>
      <c r="B176" s="29" t="s">
        <v>219</v>
      </c>
      <c r="C176" s="3" t="s">
        <v>141</v>
      </c>
      <c r="D176" s="58"/>
      <c r="E176" s="22">
        <v>54485</v>
      </c>
      <c r="F176" s="22">
        <v>20.5</v>
      </c>
      <c r="G176" s="114">
        <v>26.54</v>
      </c>
      <c r="H176" s="23" t="s">
        <v>138</v>
      </c>
      <c r="I176" s="23" t="s">
        <v>3</v>
      </c>
    </row>
    <row r="177" spans="1:9" x14ac:dyDescent="0.25">
      <c r="A177" s="30">
        <v>7088514</v>
      </c>
      <c r="B177" s="29" t="s">
        <v>220</v>
      </c>
      <c r="C177" s="3" t="s">
        <v>141</v>
      </c>
      <c r="D177" s="58"/>
      <c r="E177" s="22">
        <v>54486</v>
      </c>
      <c r="F177" s="22">
        <v>20.5</v>
      </c>
      <c r="G177" s="114">
        <v>26.54</v>
      </c>
      <c r="H177" s="23" t="s">
        <v>138</v>
      </c>
      <c r="I177" s="23" t="s">
        <v>4</v>
      </c>
    </row>
    <row r="178" spans="1:9" x14ac:dyDescent="0.25">
      <c r="A178" s="30">
        <v>7093054</v>
      </c>
      <c r="B178" s="29" t="s">
        <v>221</v>
      </c>
      <c r="C178" s="3" t="s">
        <v>141</v>
      </c>
      <c r="D178" s="58"/>
      <c r="E178" s="22">
        <v>54487</v>
      </c>
      <c r="F178" s="22">
        <v>20.5</v>
      </c>
      <c r="G178" s="114">
        <v>26.54</v>
      </c>
      <c r="H178" s="23" t="s">
        <v>138</v>
      </c>
      <c r="I178" s="23" t="s">
        <v>3</v>
      </c>
    </row>
    <row r="179" spans="1:9" x14ac:dyDescent="0.25">
      <c r="A179" s="30">
        <v>7093056</v>
      </c>
      <c r="B179" s="29" t="s">
        <v>222</v>
      </c>
      <c r="C179" s="3" t="s">
        <v>141</v>
      </c>
      <c r="D179" s="58"/>
      <c r="E179" s="22">
        <v>81401</v>
      </c>
      <c r="F179" s="22">
        <v>53.3</v>
      </c>
      <c r="G179" s="114">
        <v>69</v>
      </c>
      <c r="H179" s="23" t="s">
        <v>138</v>
      </c>
      <c r="I179" s="23" t="s">
        <v>3</v>
      </c>
    </row>
    <row r="180" spans="1:9" x14ac:dyDescent="0.25">
      <c r="A180" s="30">
        <v>7093059</v>
      </c>
      <c r="B180" s="29" t="s">
        <v>223</v>
      </c>
      <c r="C180" s="3" t="s">
        <v>141</v>
      </c>
      <c r="D180" s="58"/>
      <c r="E180" s="22">
        <v>94403</v>
      </c>
      <c r="F180" s="22">
        <v>31.8</v>
      </c>
      <c r="G180" s="114">
        <v>41.17</v>
      </c>
      <c r="H180" s="23" t="s">
        <v>138</v>
      </c>
      <c r="I180" s="23" t="s">
        <v>4</v>
      </c>
    </row>
    <row r="181" spans="1:9" x14ac:dyDescent="0.25">
      <c r="A181" s="30">
        <v>7066370</v>
      </c>
      <c r="B181" s="29" t="s">
        <v>756</v>
      </c>
      <c r="C181" s="3" t="s">
        <v>141</v>
      </c>
      <c r="D181" s="58"/>
      <c r="E181" s="22">
        <v>54463</v>
      </c>
      <c r="F181" s="137" t="s">
        <v>758</v>
      </c>
      <c r="G181" s="140">
        <v>5.4</v>
      </c>
      <c r="H181" s="23"/>
      <c r="I181" s="23" t="s">
        <v>3</v>
      </c>
    </row>
    <row r="182" spans="1:9" x14ac:dyDescent="0.25">
      <c r="A182" s="30">
        <v>7066370</v>
      </c>
      <c r="B182" s="29" t="s">
        <v>756</v>
      </c>
      <c r="C182" s="3" t="s">
        <v>141</v>
      </c>
      <c r="D182" s="58"/>
      <c r="E182" s="22">
        <v>54463</v>
      </c>
      <c r="F182" s="22" t="s">
        <v>759</v>
      </c>
      <c r="G182" s="114">
        <v>11.96</v>
      </c>
      <c r="H182" s="23"/>
      <c r="I182" s="23" t="s">
        <v>3</v>
      </c>
    </row>
    <row r="183" spans="1:9" x14ac:dyDescent="0.25">
      <c r="A183" s="30">
        <v>7066542</v>
      </c>
      <c r="B183" s="29" t="s">
        <v>757</v>
      </c>
      <c r="C183" s="3" t="s">
        <v>141</v>
      </c>
      <c r="D183" s="58"/>
      <c r="E183" s="22">
        <v>54464</v>
      </c>
      <c r="F183" s="22" t="s">
        <v>758</v>
      </c>
      <c r="G183" s="114">
        <v>5.4</v>
      </c>
      <c r="H183" s="23"/>
      <c r="I183" s="23" t="s">
        <v>3</v>
      </c>
    </row>
    <row r="184" spans="1:9" x14ac:dyDescent="0.25">
      <c r="A184" s="30">
        <v>7066542</v>
      </c>
      <c r="B184" s="29" t="s">
        <v>757</v>
      </c>
      <c r="C184" s="3" t="s">
        <v>141</v>
      </c>
      <c r="D184" s="58"/>
      <c r="E184" s="22">
        <v>54464</v>
      </c>
      <c r="F184" s="22" t="s">
        <v>759</v>
      </c>
      <c r="G184" s="114">
        <v>11.96</v>
      </c>
      <c r="H184" s="23"/>
      <c r="I184" s="23" t="s">
        <v>3</v>
      </c>
    </row>
    <row r="185" spans="1:9" x14ac:dyDescent="0.25">
      <c r="A185" s="28" t="s">
        <v>42</v>
      </c>
      <c r="B185" s="44" t="s">
        <v>43</v>
      </c>
      <c r="C185" s="8"/>
      <c r="D185" s="61"/>
      <c r="E185" s="61"/>
      <c r="F185" s="62"/>
      <c r="G185" s="115"/>
      <c r="H185" s="9"/>
      <c r="I185" s="9"/>
    </row>
    <row r="186" spans="1:9" x14ac:dyDescent="0.25">
      <c r="A186" s="30">
        <v>4396566</v>
      </c>
      <c r="B186" s="29" t="s">
        <v>224</v>
      </c>
      <c r="C186" s="3" t="s">
        <v>449</v>
      </c>
      <c r="D186" s="58"/>
      <c r="E186" s="68">
        <v>577</v>
      </c>
      <c r="F186" s="22">
        <v>11.54</v>
      </c>
      <c r="G186" s="114">
        <v>3.9</v>
      </c>
      <c r="H186" s="23" t="s">
        <v>4</v>
      </c>
      <c r="I186" s="23" t="s">
        <v>4</v>
      </c>
    </row>
    <row r="187" spans="1:9" x14ac:dyDescent="0.25">
      <c r="A187" s="30">
        <v>4365688</v>
      </c>
      <c r="B187" s="29" t="s">
        <v>225</v>
      </c>
      <c r="C187" s="3" t="s">
        <v>450</v>
      </c>
      <c r="D187" s="58"/>
      <c r="E187" s="68">
        <v>828</v>
      </c>
      <c r="F187" s="22">
        <v>7.05</v>
      </c>
      <c r="G187" s="114">
        <v>2.38</v>
      </c>
      <c r="H187" s="23" t="s">
        <v>137</v>
      </c>
      <c r="I187" s="23" t="s">
        <v>3</v>
      </c>
    </row>
    <row r="188" spans="1:9" x14ac:dyDescent="0.25">
      <c r="A188" s="30">
        <v>4673749</v>
      </c>
      <c r="B188" s="29" t="s">
        <v>226</v>
      </c>
      <c r="C188" s="3" t="s">
        <v>451</v>
      </c>
      <c r="D188" s="58"/>
      <c r="E188" s="68">
        <v>2725</v>
      </c>
      <c r="F188" s="22">
        <v>4.33</v>
      </c>
      <c r="G188" s="114">
        <v>1.46</v>
      </c>
      <c r="H188" s="23" t="s">
        <v>137</v>
      </c>
      <c r="I188" s="23" t="s">
        <v>3</v>
      </c>
    </row>
    <row r="189" spans="1:9" x14ac:dyDescent="0.25">
      <c r="A189" s="30">
        <v>1069749</v>
      </c>
      <c r="B189" s="29" t="s">
        <v>14</v>
      </c>
      <c r="C189" s="3" t="s">
        <v>452</v>
      </c>
      <c r="D189" s="58"/>
      <c r="E189" s="68">
        <v>3480</v>
      </c>
      <c r="F189" s="22">
        <v>7.95</v>
      </c>
      <c r="G189" s="114">
        <v>2.69</v>
      </c>
      <c r="H189" s="23" t="s">
        <v>137</v>
      </c>
      <c r="I189" s="23" t="s">
        <v>3</v>
      </c>
    </row>
    <row r="190" spans="1:9" x14ac:dyDescent="0.25">
      <c r="A190" s="30">
        <v>4793481</v>
      </c>
      <c r="B190" s="29" t="s">
        <v>15</v>
      </c>
      <c r="C190" s="3" t="s">
        <v>453</v>
      </c>
      <c r="D190" s="58"/>
      <c r="E190" s="68">
        <v>3593</v>
      </c>
      <c r="F190" s="22">
        <v>3.95</v>
      </c>
      <c r="G190" s="114">
        <v>1.34</v>
      </c>
      <c r="H190" s="23" t="s">
        <v>137</v>
      </c>
      <c r="I190" s="23" t="s">
        <v>4</v>
      </c>
    </row>
    <row r="191" spans="1:9" x14ac:dyDescent="0.25">
      <c r="A191" s="30">
        <v>1298223</v>
      </c>
      <c r="B191" s="29" t="s">
        <v>227</v>
      </c>
      <c r="C191" s="3" t="s">
        <v>454</v>
      </c>
      <c r="D191" s="58"/>
      <c r="E191" s="68">
        <v>4280</v>
      </c>
      <c r="F191" s="22">
        <v>10.5</v>
      </c>
      <c r="G191" s="114">
        <v>3.55</v>
      </c>
      <c r="H191" s="23" t="s">
        <v>138</v>
      </c>
      <c r="I191" s="23" t="s">
        <v>4</v>
      </c>
    </row>
    <row r="192" spans="1:9" x14ac:dyDescent="0.25">
      <c r="A192" s="30">
        <v>5135128</v>
      </c>
      <c r="B192" s="29" t="s">
        <v>6</v>
      </c>
      <c r="C192" s="3" t="s">
        <v>455</v>
      </c>
      <c r="D192" s="58"/>
      <c r="E192" s="68">
        <v>8061</v>
      </c>
      <c r="F192" s="22">
        <v>4.5599999999999996</v>
      </c>
      <c r="G192" s="114">
        <v>1.54</v>
      </c>
      <c r="H192" s="23" t="s">
        <v>137</v>
      </c>
      <c r="I192" s="23" t="s">
        <v>3</v>
      </c>
    </row>
    <row r="193" spans="1:9" x14ac:dyDescent="0.25">
      <c r="A193" s="30">
        <v>5228455</v>
      </c>
      <c r="B193" s="29" t="s">
        <v>16</v>
      </c>
      <c r="C193" s="3" t="s">
        <v>456</v>
      </c>
      <c r="D193" s="58"/>
      <c r="E193" s="68">
        <v>8202</v>
      </c>
      <c r="F193" s="22">
        <v>4.47</v>
      </c>
      <c r="G193" s="114">
        <v>1.51</v>
      </c>
      <c r="H193" s="23" t="s">
        <v>137</v>
      </c>
      <c r="I193" s="23" t="s">
        <v>4</v>
      </c>
    </row>
    <row r="194" spans="1:9" x14ac:dyDescent="0.25">
      <c r="A194" s="30">
        <v>8845168</v>
      </c>
      <c r="B194" s="29" t="s">
        <v>17</v>
      </c>
      <c r="C194" s="3" t="s">
        <v>457</v>
      </c>
      <c r="D194" s="58"/>
      <c r="E194" s="68">
        <v>8733</v>
      </c>
      <c r="F194" s="22">
        <v>4.32</v>
      </c>
      <c r="G194" s="114">
        <v>1.46</v>
      </c>
      <c r="H194" s="23" t="s">
        <v>137</v>
      </c>
      <c r="I194" s="23" t="s">
        <v>3</v>
      </c>
    </row>
    <row r="195" spans="1:9" x14ac:dyDescent="0.25">
      <c r="A195" s="30">
        <v>8889996</v>
      </c>
      <c r="B195" s="29" t="s">
        <v>18</v>
      </c>
      <c r="C195" s="3" t="s">
        <v>458</v>
      </c>
      <c r="D195" s="58"/>
      <c r="E195" s="68">
        <v>8763</v>
      </c>
      <c r="F195" s="22">
        <v>13.81</v>
      </c>
      <c r="G195" s="114">
        <v>4.67</v>
      </c>
      <c r="H195" s="23" t="s">
        <v>137</v>
      </c>
      <c r="I195" s="23" t="s">
        <v>4</v>
      </c>
    </row>
    <row r="196" spans="1:9" x14ac:dyDescent="0.25">
      <c r="A196" s="30">
        <v>534786</v>
      </c>
      <c r="B196" s="29" t="s">
        <v>19</v>
      </c>
      <c r="C196" s="3" t="s">
        <v>459</v>
      </c>
      <c r="D196" s="58"/>
      <c r="E196" s="68">
        <v>9718</v>
      </c>
      <c r="F196" s="22">
        <v>14.71</v>
      </c>
      <c r="G196" s="114">
        <v>4.97</v>
      </c>
      <c r="H196" s="23" t="s">
        <v>137</v>
      </c>
      <c r="I196" s="23" t="s">
        <v>3</v>
      </c>
    </row>
    <row r="197" spans="1:9" x14ac:dyDescent="0.25">
      <c r="A197" s="30">
        <v>1592999</v>
      </c>
      <c r="B197" s="29" t="s">
        <v>20</v>
      </c>
      <c r="C197" s="3" t="s">
        <v>460</v>
      </c>
      <c r="D197" s="58"/>
      <c r="E197" s="22">
        <v>10988</v>
      </c>
      <c r="F197" s="22">
        <v>9.94</v>
      </c>
      <c r="G197" s="114">
        <v>3.36</v>
      </c>
      <c r="H197" s="23" t="s">
        <v>137</v>
      </c>
      <c r="I197" s="23" t="s">
        <v>3</v>
      </c>
    </row>
    <row r="198" spans="1:9" x14ac:dyDescent="0.25">
      <c r="A198" s="30">
        <v>1569266</v>
      </c>
      <c r="B198" s="29" t="s">
        <v>21</v>
      </c>
      <c r="C198" s="3" t="s">
        <v>461</v>
      </c>
      <c r="D198" s="58"/>
      <c r="E198" s="22">
        <v>11108</v>
      </c>
      <c r="F198" s="22">
        <v>16.559999999999999</v>
      </c>
      <c r="G198" s="114">
        <v>5.6</v>
      </c>
      <c r="H198" s="23" t="s">
        <v>137</v>
      </c>
      <c r="I198" s="23" t="s">
        <v>3</v>
      </c>
    </row>
    <row r="199" spans="1:9" x14ac:dyDescent="0.25">
      <c r="A199" s="30">
        <v>1769870</v>
      </c>
      <c r="B199" s="29" t="s">
        <v>229</v>
      </c>
      <c r="C199" s="3" t="s">
        <v>462</v>
      </c>
      <c r="D199" s="58"/>
      <c r="E199" s="22">
        <v>11782</v>
      </c>
      <c r="F199" s="22">
        <v>13.22</v>
      </c>
      <c r="G199" s="114">
        <v>4.47</v>
      </c>
      <c r="H199" s="23" t="s">
        <v>138</v>
      </c>
      <c r="I199" s="23" t="s">
        <v>4</v>
      </c>
    </row>
    <row r="200" spans="1:9" x14ac:dyDescent="0.25">
      <c r="A200" s="30">
        <v>1841651</v>
      </c>
      <c r="B200" s="29" t="s">
        <v>230</v>
      </c>
      <c r="C200" s="3" t="s">
        <v>463</v>
      </c>
      <c r="D200" s="58"/>
      <c r="E200" s="22">
        <v>12194</v>
      </c>
      <c r="F200" s="22">
        <v>9.2799999999999994</v>
      </c>
      <c r="G200" s="114">
        <v>3.14</v>
      </c>
      <c r="H200" s="23" t="s">
        <v>138</v>
      </c>
      <c r="I200" s="23" t="s">
        <v>4</v>
      </c>
    </row>
    <row r="201" spans="1:9" x14ac:dyDescent="0.25">
      <c r="A201" s="30">
        <v>2416380</v>
      </c>
      <c r="B201" s="29" t="s">
        <v>231</v>
      </c>
      <c r="C201" s="3" t="s">
        <v>464</v>
      </c>
      <c r="D201" s="58"/>
      <c r="E201" s="22">
        <v>13457</v>
      </c>
      <c r="F201" s="22">
        <v>11.67</v>
      </c>
      <c r="G201" s="114">
        <v>3.95</v>
      </c>
      <c r="H201" s="23" t="s">
        <v>138</v>
      </c>
      <c r="I201" s="23" t="s">
        <v>3</v>
      </c>
    </row>
    <row r="202" spans="1:9" x14ac:dyDescent="0.25">
      <c r="A202" s="30">
        <v>2972828</v>
      </c>
      <c r="B202" s="29" t="s">
        <v>22</v>
      </c>
      <c r="C202" s="3" t="s">
        <v>465</v>
      </c>
      <c r="D202" s="58"/>
      <c r="E202" s="22">
        <v>13862</v>
      </c>
      <c r="F202" s="22">
        <v>4.33</v>
      </c>
      <c r="G202" s="114">
        <v>1.46</v>
      </c>
      <c r="H202" s="23" t="s">
        <v>138</v>
      </c>
      <c r="I202" s="23" t="s">
        <v>4</v>
      </c>
    </row>
    <row r="203" spans="1:9" x14ac:dyDescent="0.25">
      <c r="A203" s="30">
        <v>2972863</v>
      </c>
      <c r="B203" s="29" t="s">
        <v>23</v>
      </c>
      <c r="C203" s="3" t="s">
        <v>466</v>
      </c>
      <c r="D203" s="58"/>
      <c r="E203" s="22">
        <v>13918</v>
      </c>
      <c r="F203" s="22">
        <v>11.56</v>
      </c>
      <c r="G203" s="114">
        <v>3.91</v>
      </c>
      <c r="H203" s="23" t="s">
        <v>137</v>
      </c>
      <c r="I203" s="23" t="s">
        <v>3</v>
      </c>
    </row>
    <row r="204" spans="1:9" x14ac:dyDescent="0.25">
      <c r="A204" s="30">
        <v>2972879</v>
      </c>
      <c r="B204" s="29" t="s">
        <v>24</v>
      </c>
      <c r="C204" s="3" t="s">
        <v>467</v>
      </c>
      <c r="D204" s="58"/>
      <c r="E204" s="22">
        <v>13940</v>
      </c>
      <c r="F204" s="22">
        <v>9.85</v>
      </c>
      <c r="G204" s="114">
        <v>3.33</v>
      </c>
      <c r="H204" s="23" t="s">
        <v>137</v>
      </c>
      <c r="I204" s="23" t="s">
        <v>3</v>
      </c>
    </row>
    <row r="205" spans="1:9" x14ac:dyDescent="0.25">
      <c r="A205" s="30">
        <v>2972895</v>
      </c>
      <c r="B205" s="29" t="s">
        <v>25</v>
      </c>
      <c r="C205" s="3" t="s">
        <v>468</v>
      </c>
      <c r="D205" s="58"/>
      <c r="E205" s="22">
        <v>14006</v>
      </c>
      <c r="F205" s="22">
        <v>10.49</v>
      </c>
      <c r="G205" s="114">
        <v>3.55</v>
      </c>
      <c r="H205" s="23" t="s">
        <v>137</v>
      </c>
      <c r="I205" s="23" t="s">
        <v>3</v>
      </c>
    </row>
    <row r="206" spans="1:9" x14ac:dyDescent="0.25">
      <c r="A206" s="30">
        <v>2972923</v>
      </c>
      <c r="B206" s="29" t="s">
        <v>232</v>
      </c>
      <c r="C206" s="3" t="s">
        <v>469</v>
      </c>
      <c r="D206" s="58"/>
      <c r="E206" s="22">
        <v>14007</v>
      </c>
      <c r="F206" s="22">
        <v>9.26</v>
      </c>
      <c r="G206" s="114">
        <v>3.13</v>
      </c>
      <c r="H206" s="23" t="s">
        <v>138</v>
      </c>
      <c r="I206" s="23" t="s">
        <v>4</v>
      </c>
    </row>
    <row r="207" spans="1:9" x14ac:dyDescent="0.25">
      <c r="A207" s="30">
        <v>2971259</v>
      </c>
      <c r="B207" s="29" t="s">
        <v>26</v>
      </c>
      <c r="C207" s="3" t="s">
        <v>470</v>
      </c>
      <c r="D207" s="58"/>
      <c r="E207" s="22">
        <v>14010</v>
      </c>
      <c r="F207" s="22">
        <v>15.01</v>
      </c>
      <c r="G207" s="114">
        <v>5.08</v>
      </c>
      <c r="H207" s="23" t="s">
        <v>137</v>
      </c>
      <c r="I207" s="23" t="s">
        <v>3</v>
      </c>
    </row>
    <row r="208" spans="1:9" x14ac:dyDescent="0.25">
      <c r="A208" s="30">
        <v>3607668</v>
      </c>
      <c r="B208" s="29" t="s">
        <v>27</v>
      </c>
      <c r="C208" s="3" t="s">
        <v>471</v>
      </c>
      <c r="D208" s="58"/>
      <c r="E208" s="22">
        <v>14839</v>
      </c>
      <c r="F208" s="22">
        <v>5.58</v>
      </c>
      <c r="G208" s="114">
        <v>1.89</v>
      </c>
      <c r="H208" s="23" t="s">
        <v>137</v>
      </c>
      <c r="I208" s="23" t="s">
        <v>3</v>
      </c>
    </row>
    <row r="209" spans="1:9" x14ac:dyDescent="0.25">
      <c r="A209" s="30">
        <v>7076480</v>
      </c>
      <c r="B209" s="29" t="s">
        <v>233</v>
      </c>
      <c r="C209" s="3" t="s">
        <v>472</v>
      </c>
      <c r="D209" s="58"/>
      <c r="E209" s="22">
        <v>15191</v>
      </c>
      <c r="F209" s="22">
        <v>10.85</v>
      </c>
      <c r="G209" s="114">
        <v>3.67</v>
      </c>
      <c r="H209" s="23" t="s">
        <v>137</v>
      </c>
      <c r="I209" s="23" t="s">
        <v>4</v>
      </c>
    </row>
    <row r="210" spans="1:9" x14ac:dyDescent="0.25">
      <c r="A210" s="30">
        <v>9907468</v>
      </c>
      <c r="B210" s="29" t="s">
        <v>234</v>
      </c>
      <c r="C210" s="3" t="s">
        <v>473</v>
      </c>
      <c r="D210" s="58"/>
      <c r="E210" s="22">
        <v>16206</v>
      </c>
      <c r="F210" s="22">
        <v>9.18</v>
      </c>
      <c r="G210" s="114">
        <v>3.1</v>
      </c>
      <c r="H210" s="23" t="s">
        <v>138</v>
      </c>
      <c r="I210" s="23" t="s">
        <v>4</v>
      </c>
    </row>
    <row r="211" spans="1:9" x14ac:dyDescent="0.25">
      <c r="A211" s="30">
        <v>2181980</v>
      </c>
      <c r="B211" s="29" t="s">
        <v>235</v>
      </c>
      <c r="C211" s="3" t="s">
        <v>474</v>
      </c>
      <c r="D211" s="58"/>
      <c r="E211" s="22">
        <v>16387</v>
      </c>
      <c r="F211" s="22">
        <v>16.68</v>
      </c>
      <c r="G211" s="114">
        <v>5.64</v>
      </c>
      <c r="H211" s="23" t="s">
        <v>137</v>
      </c>
      <c r="I211" s="23" t="s">
        <v>3</v>
      </c>
    </row>
    <row r="212" spans="1:9" x14ac:dyDescent="0.25">
      <c r="A212" s="30">
        <v>4979088</v>
      </c>
      <c r="B212" s="29" t="s">
        <v>236</v>
      </c>
      <c r="C212" s="3" t="s">
        <v>475</v>
      </c>
      <c r="D212" s="58"/>
      <c r="E212" s="22">
        <v>17015</v>
      </c>
      <c r="F212" s="22">
        <v>12.47</v>
      </c>
      <c r="G212" s="114">
        <v>4.22</v>
      </c>
      <c r="H212" s="23" t="s">
        <v>138</v>
      </c>
      <c r="I212" s="23" t="s">
        <v>3</v>
      </c>
    </row>
    <row r="213" spans="1:9" x14ac:dyDescent="0.25">
      <c r="A213" s="30">
        <v>7036653</v>
      </c>
      <c r="B213" s="29" t="s">
        <v>28</v>
      </c>
      <c r="C213" s="3" t="s">
        <v>459</v>
      </c>
      <c r="D213" s="58"/>
      <c r="E213" s="22">
        <v>17040</v>
      </c>
      <c r="F213" s="22">
        <v>22.07</v>
      </c>
      <c r="G213" s="114">
        <v>7.46</v>
      </c>
      <c r="H213" s="23" t="s">
        <v>137</v>
      </c>
      <c r="I213" s="23" t="s">
        <v>3</v>
      </c>
    </row>
    <row r="214" spans="1:9" x14ac:dyDescent="0.25">
      <c r="A214" s="30">
        <v>7091554</v>
      </c>
      <c r="B214" s="29" t="s">
        <v>29</v>
      </c>
      <c r="C214" s="3" t="s">
        <v>476</v>
      </c>
      <c r="D214" s="58"/>
      <c r="E214" s="22">
        <v>17279</v>
      </c>
      <c r="F214" s="22">
        <v>6.22</v>
      </c>
      <c r="G214" s="114">
        <v>2.1</v>
      </c>
      <c r="H214" s="23" t="s">
        <v>137</v>
      </c>
      <c r="I214" s="23" t="s">
        <v>3</v>
      </c>
    </row>
    <row r="215" spans="1:9" x14ac:dyDescent="0.25">
      <c r="A215" s="30">
        <v>6843155</v>
      </c>
      <c r="B215" s="29" t="s">
        <v>30</v>
      </c>
      <c r="C215" s="3" t="s">
        <v>458</v>
      </c>
      <c r="D215" s="58"/>
      <c r="E215" s="22">
        <v>18148</v>
      </c>
      <c r="F215" s="22">
        <v>15.69</v>
      </c>
      <c r="G215" s="114">
        <v>5.31</v>
      </c>
      <c r="H215" s="23" t="s">
        <v>137</v>
      </c>
      <c r="I215" s="23" t="s">
        <v>3</v>
      </c>
    </row>
    <row r="216" spans="1:9" x14ac:dyDescent="0.25">
      <c r="A216" s="30">
        <v>7165134</v>
      </c>
      <c r="B216" s="29" t="s">
        <v>31</v>
      </c>
      <c r="C216" s="3" t="s">
        <v>477</v>
      </c>
      <c r="D216" s="58"/>
      <c r="E216" s="22">
        <v>19402</v>
      </c>
      <c r="F216" s="22">
        <v>4.9000000000000004</v>
      </c>
      <c r="G216" s="114">
        <v>1.66</v>
      </c>
      <c r="H216" s="23" t="s">
        <v>137</v>
      </c>
      <c r="I216" s="23" t="s">
        <v>4</v>
      </c>
    </row>
    <row r="217" spans="1:9" x14ac:dyDescent="0.25">
      <c r="A217" s="30">
        <v>2322931</v>
      </c>
      <c r="B217" s="29" t="s">
        <v>237</v>
      </c>
      <c r="C217" s="3" t="s">
        <v>478</v>
      </c>
      <c r="D217" s="58"/>
      <c r="E217" s="22">
        <v>19465</v>
      </c>
      <c r="F217" s="22">
        <v>8.34</v>
      </c>
      <c r="G217" s="114">
        <v>2.82</v>
      </c>
      <c r="H217" s="23" t="s">
        <v>138</v>
      </c>
      <c r="I217" s="23" t="s">
        <v>4</v>
      </c>
    </row>
    <row r="218" spans="1:9" x14ac:dyDescent="0.25">
      <c r="A218" s="130">
        <v>2333235</v>
      </c>
      <c r="B218" s="131" t="s">
        <v>32</v>
      </c>
      <c r="C218" s="3" t="s">
        <v>762</v>
      </c>
      <c r="D218" s="58"/>
      <c r="E218" s="132">
        <v>35086</v>
      </c>
      <c r="F218" s="138">
        <v>19.649999999999999</v>
      </c>
      <c r="G218" s="141">
        <v>6.6</v>
      </c>
      <c r="H218" s="23"/>
      <c r="I218" s="23" t="s">
        <v>3</v>
      </c>
    </row>
    <row r="219" spans="1:9" x14ac:dyDescent="0.25">
      <c r="A219" s="130">
        <v>7553995</v>
      </c>
      <c r="B219" s="131" t="s">
        <v>228</v>
      </c>
      <c r="C219" s="3" t="s">
        <v>761</v>
      </c>
      <c r="D219" s="58"/>
      <c r="E219" s="132">
        <v>7816</v>
      </c>
      <c r="F219" s="138">
        <v>5.63</v>
      </c>
      <c r="G219" s="141">
        <v>1.9</v>
      </c>
      <c r="H219" s="23"/>
      <c r="I219" s="23" t="s">
        <v>4</v>
      </c>
    </row>
    <row r="220" spans="1:9" x14ac:dyDescent="0.25">
      <c r="A220" s="28" t="s">
        <v>97</v>
      </c>
      <c r="B220" s="44" t="s">
        <v>43</v>
      </c>
      <c r="C220" s="8"/>
      <c r="D220" s="61"/>
      <c r="E220" s="61"/>
      <c r="F220" s="62"/>
      <c r="G220" s="115"/>
      <c r="H220" s="9"/>
      <c r="I220" s="9"/>
    </row>
    <row r="221" spans="1:9" x14ac:dyDescent="0.25">
      <c r="A221" s="30">
        <v>7013429</v>
      </c>
      <c r="B221" s="29" t="s">
        <v>301</v>
      </c>
      <c r="C221" s="3" t="s">
        <v>479</v>
      </c>
      <c r="D221" s="58"/>
      <c r="E221" s="22">
        <v>11003</v>
      </c>
      <c r="F221" s="22">
        <v>7.5</v>
      </c>
      <c r="G221" s="114">
        <v>14.42</v>
      </c>
      <c r="H221" s="23" t="s">
        <v>137</v>
      </c>
      <c r="I221" s="23" t="s">
        <v>3</v>
      </c>
    </row>
    <row r="222" spans="1:9" x14ac:dyDescent="0.25">
      <c r="A222" s="30">
        <v>7025756</v>
      </c>
      <c r="B222" s="29" t="s">
        <v>302</v>
      </c>
      <c r="C222" s="3" t="s">
        <v>480</v>
      </c>
      <c r="D222" s="58"/>
      <c r="E222" s="22">
        <v>15011</v>
      </c>
      <c r="F222" s="22">
        <v>10.17</v>
      </c>
      <c r="G222" s="114">
        <v>19.559999999999999</v>
      </c>
      <c r="H222" s="23" t="s">
        <v>138</v>
      </c>
      <c r="I222" s="23" t="s">
        <v>3</v>
      </c>
    </row>
    <row r="223" spans="1:9" x14ac:dyDescent="0.25">
      <c r="A223" s="30">
        <v>7064809</v>
      </c>
      <c r="B223" s="29" t="s">
        <v>89</v>
      </c>
      <c r="C223" s="3" t="s">
        <v>480</v>
      </c>
      <c r="D223" s="58"/>
      <c r="E223" s="22">
        <v>80650</v>
      </c>
      <c r="F223" s="22">
        <v>10.08</v>
      </c>
      <c r="G223" s="114">
        <v>19.38</v>
      </c>
      <c r="H223" s="23" t="s">
        <v>138</v>
      </c>
      <c r="I223" s="23" t="s">
        <v>3</v>
      </c>
    </row>
    <row r="224" spans="1:9" x14ac:dyDescent="0.25">
      <c r="A224" s="30">
        <v>615189</v>
      </c>
      <c r="B224" s="29" t="s">
        <v>303</v>
      </c>
      <c r="C224" s="3" t="s">
        <v>481</v>
      </c>
      <c r="D224" s="58"/>
      <c r="E224" s="22">
        <v>90501</v>
      </c>
      <c r="F224" s="22">
        <v>11.44</v>
      </c>
      <c r="G224" s="114">
        <v>22</v>
      </c>
      <c r="H224" s="23" t="s">
        <v>137</v>
      </c>
      <c r="I224" s="23" t="s">
        <v>4</v>
      </c>
    </row>
    <row r="225" spans="1:9" x14ac:dyDescent="0.25">
      <c r="A225" s="30">
        <v>6908238</v>
      </c>
      <c r="B225" s="29" t="s">
        <v>304</v>
      </c>
      <c r="C225" s="3" t="s">
        <v>482</v>
      </c>
      <c r="D225" s="58"/>
      <c r="E225" s="22">
        <v>90502</v>
      </c>
      <c r="F225" s="22">
        <v>7.19</v>
      </c>
      <c r="G225" s="114">
        <v>13.83</v>
      </c>
      <c r="H225" s="23" t="s">
        <v>137</v>
      </c>
      <c r="I225" s="23" t="s">
        <v>4</v>
      </c>
    </row>
    <row r="226" spans="1:9" x14ac:dyDescent="0.25">
      <c r="A226" s="28" t="s">
        <v>98</v>
      </c>
      <c r="B226" s="44" t="s">
        <v>43</v>
      </c>
      <c r="C226" s="8"/>
      <c r="D226" s="61"/>
      <c r="E226" s="61"/>
      <c r="F226" s="62"/>
      <c r="G226" s="115"/>
      <c r="H226" s="9"/>
      <c r="I226" s="9"/>
    </row>
    <row r="227" spans="1:9" x14ac:dyDescent="0.25">
      <c r="A227" s="30">
        <v>1270479</v>
      </c>
      <c r="B227" s="29" t="s">
        <v>33</v>
      </c>
      <c r="C227" s="3" t="s">
        <v>483</v>
      </c>
      <c r="D227" s="58"/>
      <c r="E227" s="22">
        <v>63527</v>
      </c>
      <c r="F227" s="22">
        <v>1.42</v>
      </c>
      <c r="G227" s="114">
        <v>2.73</v>
      </c>
      <c r="H227" s="23" t="s">
        <v>137</v>
      </c>
      <c r="I227" s="23" t="s">
        <v>3</v>
      </c>
    </row>
    <row r="228" spans="1:9" x14ac:dyDescent="0.25">
      <c r="A228" s="30">
        <v>1270487</v>
      </c>
      <c r="B228" s="29" t="s">
        <v>354</v>
      </c>
      <c r="C228" s="3" t="s">
        <v>484</v>
      </c>
      <c r="D228" s="58"/>
      <c r="E228" s="22">
        <v>63528</v>
      </c>
      <c r="F228" s="22">
        <v>1.1200000000000001</v>
      </c>
      <c r="G228" s="114">
        <v>2.15</v>
      </c>
      <c r="H228" s="23" t="s">
        <v>137</v>
      </c>
      <c r="I228" s="23" t="s">
        <v>4</v>
      </c>
    </row>
    <row r="229" spans="1:9" x14ac:dyDescent="0.25">
      <c r="A229" s="30">
        <v>1284595</v>
      </c>
      <c r="B229" s="29" t="s">
        <v>34</v>
      </c>
      <c r="C229" s="3" t="s">
        <v>485</v>
      </c>
      <c r="D229" s="58"/>
      <c r="E229" s="22">
        <v>63532</v>
      </c>
      <c r="F229" s="22">
        <v>1.8</v>
      </c>
      <c r="G229" s="114">
        <v>3.46</v>
      </c>
      <c r="H229" s="23" t="s">
        <v>137</v>
      </c>
      <c r="I229" s="23" t="s">
        <v>4</v>
      </c>
    </row>
    <row r="230" spans="1:9" x14ac:dyDescent="0.25">
      <c r="A230" s="30">
        <v>656094</v>
      </c>
      <c r="B230" s="29" t="s">
        <v>35</v>
      </c>
      <c r="C230" s="3" t="s">
        <v>486</v>
      </c>
      <c r="D230" s="58"/>
      <c r="E230" s="22">
        <v>63912</v>
      </c>
      <c r="F230" s="22">
        <v>2.4</v>
      </c>
      <c r="G230" s="114">
        <v>4.62</v>
      </c>
      <c r="H230" s="23" t="s">
        <v>137</v>
      </c>
      <c r="I230" s="23" t="s">
        <v>3</v>
      </c>
    </row>
    <row r="231" spans="1:9" x14ac:dyDescent="0.25">
      <c r="A231" s="30">
        <v>2795751</v>
      </c>
      <c r="B231" s="29" t="s">
        <v>355</v>
      </c>
      <c r="C231" s="3" t="s">
        <v>487</v>
      </c>
      <c r="D231" s="58"/>
      <c r="E231" s="22">
        <v>63913</v>
      </c>
      <c r="F231" s="22">
        <v>2</v>
      </c>
      <c r="G231" s="114">
        <v>3.85</v>
      </c>
      <c r="H231" s="23" t="s">
        <v>138</v>
      </c>
      <c r="I231" s="23" t="s">
        <v>4</v>
      </c>
    </row>
    <row r="232" spans="1:9" x14ac:dyDescent="0.25">
      <c r="A232" s="30">
        <v>5356641</v>
      </c>
      <c r="B232" s="29" t="s">
        <v>356</v>
      </c>
      <c r="C232" s="3" t="s">
        <v>488</v>
      </c>
      <c r="D232" s="58"/>
      <c r="E232" s="22">
        <v>68724</v>
      </c>
      <c r="F232" s="22">
        <v>6.28</v>
      </c>
      <c r="G232" s="114">
        <v>12.08</v>
      </c>
      <c r="H232" s="23" t="s">
        <v>138</v>
      </c>
      <c r="I232" s="23" t="s">
        <v>4</v>
      </c>
    </row>
    <row r="233" spans="1:9" x14ac:dyDescent="0.25">
      <c r="A233" s="30">
        <v>7000990</v>
      </c>
      <c r="B233" s="29" t="s">
        <v>357</v>
      </c>
      <c r="C233" s="3" t="s">
        <v>489</v>
      </c>
      <c r="D233" s="58"/>
      <c r="E233" s="22">
        <v>69018</v>
      </c>
      <c r="F233" s="22">
        <v>49.45</v>
      </c>
      <c r="G233" s="114">
        <v>31.07</v>
      </c>
      <c r="H233" s="23" t="s">
        <v>138</v>
      </c>
      <c r="I233" s="23" t="s">
        <v>4</v>
      </c>
    </row>
    <row r="234" spans="1:9" x14ac:dyDescent="0.25">
      <c r="A234" s="30">
        <v>7000991</v>
      </c>
      <c r="B234" s="29" t="s">
        <v>358</v>
      </c>
      <c r="C234" s="3" t="s">
        <v>489</v>
      </c>
      <c r="D234" s="58"/>
      <c r="E234" s="22">
        <v>69020</v>
      </c>
      <c r="F234" s="22">
        <v>37.5</v>
      </c>
      <c r="G234" s="114">
        <v>23.56</v>
      </c>
      <c r="H234" s="23" t="s">
        <v>138</v>
      </c>
      <c r="I234" s="23" t="s">
        <v>4</v>
      </c>
    </row>
    <row r="235" spans="1:9" x14ac:dyDescent="0.25">
      <c r="A235" s="30">
        <v>136663</v>
      </c>
      <c r="B235" s="29" t="s">
        <v>5</v>
      </c>
      <c r="C235" s="3" t="s">
        <v>490</v>
      </c>
      <c r="D235" s="58"/>
      <c r="E235" s="22">
        <v>73140</v>
      </c>
      <c r="F235" s="22">
        <v>6.19</v>
      </c>
      <c r="G235" s="114">
        <v>11.9</v>
      </c>
      <c r="H235" s="23" t="s">
        <v>137</v>
      </c>
      <c r="I235" s="23" t="s">
        <v>3</v>
      </c>
    </row>
    <row r="236" spans="1:9" x14ac:dyDescent="0.25">
      <c r="A236" s="30">
        <v>5700802</v>
      </c>
      <c r="B236" s="29" t="s">
        <v>359</v>
      </c>
      <c r="C236" s="3" t="s">
        <v>491</v>
      </c>
      <c r="D236" s="58"/>
      <c r="E236" s="22">
        <v>73142</v>
      </c>
      <c r="F236" s="22">
        <v>9</v>
      </c>
      <c r="G236" s="114">
        <v>17.309999999999999</v>
      </c>
      <c r="H236" s="23" t="s">
        <v>138</v>
      </c>
      <c r="I236" s="23" t="s">
        <v>4</v>
      </c>
    </row>
    <row r="237" spans="1:9" x14ac:dyDescent="0.25">
      <c r="A237" s="30">
        <v>7086502</v>
      </c>
      <c r="B237" s="29" t="s">
        <v>360</v>
      </c>
      <c r="C237" s="3" t="s">
        <v>492</v>
      </c>
      <c r="D237" s="58"/>
      <c r="E237" s="22">
        <v>78315</v>
      </c>
      <c r="F237" s="22">
        <v>5.92</v>
      </c>
      <c r="G237" s="114">
        <v>11.38</v>
      </c>
      <c r="H237" s="23" t="s">
        <v>4</v>
      </c>
      <c r="I237" s="23" t="s">
        <v>4</v>
      </c>
    </row>
    <row r="238" spans="1:9" x14ac:dyDescent="0.25">
      <c r="A238" s="30">
        <v>1564487</v>
      </c>
      <c r="B238" s="29" t="s">
        <v>361</v>
      </c>
      <c r="C238" s="3" t="s">
        <v>486</v>
      </c>
      <c r="D238" s="58"/>
      <c r="E238" s="22">
        <v>78353</v>
      </c>
      <c r="F238" s="22">
        <v>4.96</v>
      </c>
      <c r="G238" s="114">
        <v>9.5399999999999991</v>
      </c>
      <c r="H238" s="23" t="s">
        <v>137</v>
      </c>
      <c r="I238" s="23" t="s">
        <v>3</v>
      </c>
    </row>
    <row r="239" spans="1:9" x14ac:dyDescent="0.25">
      <c r="A239" s="30">
        <v>664021</v>
      </c>
      <c r="B239" s="29" t="s">
        <v>36</v>
      </c>
      <c r="C239" s="3" t="s">
        <v>493</v>
      </c>
      <c r="D239" s="58"/>
      <c r="E239" s="22">
        <v>78356</v>
      </c>
      <c r="F239" s="22">
        <v>3.1</v>
      </c>
      <c r="G239" s="114">
        <v>5.96</v>
      </c>
      <c r="H239" s="23" t="s">
        <v>137</v>
      </c>
      <c r="I239" s="23" t="s">
        <v>3</v>
      </c>
    </row>
    <row r="240" spans="1:9" x14ac:dyDescent="0.25">
      <c r="A240" s="30">
        <v>664013</v>
      </c>
      <c r="B240" s="29" t="s">
        <v>362</v>
      </c>
      <c r="C240" s="3" t="s">
        <v>488</v>
      </c>
      <c r="D240" s="58"/>
      <c r="E240" s="22">
        <v>78359</v>
      </c>
      <c r="F240" s="22">
        <v>3.87</v>
      </c>
      <c r="G240" s="114">
        <v>7.44</v>
      </c>
      <c r="H240" s="23" t="s">
        <v>138</v>
      </c>
      <c r="I240" s="23" t="s">
        <v>4</v>
      </c>
    </row>
    <row r="241" spans="1:9" x14ac:dyDescent="0.25">
      <c r="A241" s="30">
        <v>1427675</v>
      </c>
      <c r="B241" s="29" t="s">
        <v>363</v>
      </c>
      <c r="C241" s="3" t="s">
        <v>494</v>
      </c>
      <c r="D241" s="58"/>
      <c r="E241" s="22">
        <v>78364</v>
      </c>
      <c r="F241" s="22">
        <v>7.06</v>
      </c>
      <c r="G241" s="114">
        <v>13.58</v>
      </c>
      <c r="H241" s="23" t="s">
        <v>138</v>
      </c>
      <c r="I241" s="23" t="s">
        <v>4</v>
      </c>
    </row>
    <row r="242" spans="1:9" x14ac:dyDescent="0.25">
      <c r="A242" s="30">
        <v>664021</v>
      </c>
      <c r="B242" s="29" t="s">
        <v>364</v>
      </c>
      <c r="C242" s="3" t="s">
        <v>493</v>
      </c>
      <c r="D242" s="58"/>
      <c r="E242" s="22">
        <v>78365</v>
      </c>
      <c r="F242" s="22">
        <v>6.39</v>
      </c>
      <c r="G242" s="114">
        <v>12.29</v>
      </c>
      <c r="H242" s="23" t="s">
        <v>137</v>
      </c>
      <c r="I242" s="23" t="s">
        <v>3</v>
      </c>
    </row>
    <row r="243" spans="1:9" x14ac:dyDescent="0.25">
      <c r="A243" s="30">
        <v>748531</v>
      </c>
      <c r="B243" s="29" t="s">
        <v>37</v>
      </c>
      <c r="C243" s="3" t="s">
        <v>495</v>
      </c>
      <c r="D243" s="58"/>
      <c r="E243" s="22">
        <v>78366</v>
      </c>
      <c r="F243" s="22">
        <v>7.06</v>
      </c>
      <c r="G243" s="114">
        <v>13.58</v>
      </c>
      <c r="H243" s="23" t="s">
        <v>137</v>
      </c>
      <c r="I243" s="23" t="s">
        <v>3</v>
      </c>
    </row>
    <row r="244" spans="1:9" x14ac:dyDescent="0.25">
      <c r="A244" s="30">
        <v>2607824</v>
      </c>
      <c r="B244" s="29" t="s">
        <v>38</v>
      </c>
      <c r="C244" s="3" t="s">
        <v>496</v>
      </c>
      <c r="D244" s="58"/>
      <c r="E244" s="22">
        <v>78367</v>
      </c>
      <c r="F244" s="22">
        <v>6.39</v>
      </c>
      <c r="G244" s="114">
        <v>12.29</v>
      </c>
      <c r="H244" s="23" t="s">
        <v>137</v>
      </c>
      <c r="I244" s="23" t="s">
        <v>3</v>
      </c>
    </row>
    <row r="245" spans="1:9" x14ac:dyDescent="0.25">
      <c r="A245" s="30">
        <v>1427709</v>
      </c>
      <c r="B245" s="29" t="s">
        <v>365</v>
      </c>
      <c r="C245" s="3" t="s">
        <v>497</v>
      </c>
      <c r="D245" s="58"/>
      <c r="E245" s="22">
        <v>78368</v>
      </c>
      <c r="F245" s="22">
        <v>5.92</v>
      </c>
      <c r="G245" s="114">
        <v>11.38</v>
      </c>
      <c r="H245" s="23" t="s">
        <v>137</v>
      </c>
      <c r="I245" s="23" t="s">
        <v>3</v>
      </c>
    </row>
    <row r="246" spans="1:9" x14ac:dyDescent="0.25">
      <c r="A246" s="30">
        <v>1427824</v>
      </c>
      <c r="B246" s="29" t="s">
        <v>366</v>
      </c>
      <c r="C246" s="3" t="s">
        <v>498</v>
      </c>
      <c r="D246" s="58"/>
      <c r="E246" s="22">
        <v>78372</v>
      </c>
      <c r="F246" s="22">
        <v>9.1199999999999992</v>
      </c>
      <c r="G246" s="114">
        <v>17.54</v>
      </c>
      <c r="H246" s="23" t="s">
        <v>137</v>
      </c>
      <c r="I246" s="23" t="s">
        <v>4</v>
      </c>
    </row>
    <row r="247" spans="1:9" x14ac:dyDescent="0.25">
      <c r="A247" s="30">
        <v>1427835</v>
      </c>
      <c r="B247" s="29" t="s">
        <v>367</v>
      </c>
      <c r="C247" s="3" t="s">
        <v>499</v>
      </c>
      <c r="D247" s="58"/>
      <c r="E247" s="22">
        <v>78373</v>
      </c>
      <c r="F247" s="22">
        <v>6.72</v>
      </c>
      <c r="G247" s="114">
        <v>12.92</v>
      </c>
      <c r="H247" s="23" t="s">
        <v>137</v>
      </c>
      <c r="I247" s="23" t="s">
        <v>4</v>
      </c>
    </row>
    <row r="248" spans="1:9" x14ac:dyDescent="0.25">
      <c r="A248" s="30">
        <v>2607824</v>
      </c>
      <c r="B248" s="29" t="s">
        <v>368</v>
      </c>
      <c r="C248" s="3" t="s">
        <v>496</v>
      </c>
      <c r="D248" s="58"/>
      <c r="E248" s="22">
        <v>78637</v>
      </c>
      <c r="F248" s="22">
        <v>9</v>
      </c>
      <c r="G248" s="114">
        <v>17.309999999999999</v>
      </c>
      <c r="H248" s="23" t="s">
        <v>137</v>
      </c>
      <c r="I248" s="23" t="s">
        <v>3</v>
      </c>
    </row>
    <row r="249" spans="1:9" x14ac:dyDescent="0.25">
      <c r="A249" s="30">
        <v>2728238</v>
      </c>
      <c r="B249" s="29" t="s">
        <v>369</v>
      </c>
      <c r="C249" s="3" t="s">
        <v>500</v>
      </c>
      <c r="D249" s="58"/>
      <c r="E249" s="22">
        <v>78638</v>
      </c>
      <c r="F249" s="22">
        <v>7.2</v>
      </c>
      <c r="G249" s="114">
        <v>13.85</v>
      </c>
      <c r="H249" s="23" t="s">
        <v>4</v>
      </c>
      <c r="I249" s="23" t="s">
        <v>4</v>
      </c>
    </row>
    <row r="250" spans="1:9" x14ac:dyDescent="0.25">
      <c r="A250" s="30">
        <v>4332989</v>
      </c>
      <c r="B250" s="29" t="s">
        <v>39</v>
      </c>
      <c r="C250" s="3" t="s">
        <v>490</v>
      </c>
      <c r="D250" s="58"/>
      <c r="E250" s="22">
        <v>78639</v>
      </c>
      <c r="F250" s="22">
        <v>7.59</v>
      </c>
      <c r="G250" s="114">
        <v>14.6</v>
      </c>
      <c r="H250" s="23" t="s">
        <v>137</v>
      </c>
      <c r="I250" s="23" t="s">
        <v>3</v>
      </c>
    </row>
    <row r="251" spans="1:9" x14ac:dyDescent="0.25">
      <c r="A251" s="30">
        <v>4332551</v>
      </c>
      <c r="B251" s="29" t="s">
        <v>370</v>
      </c>
      <c r="C251" s="3" t="s">
        <v>490</v>
      </c>
      <c r="D251" s="58"/>
      <c r="E251" s="22">
        <v>78640</v>
      </c>
      <c r="F251" s="22">
        <v>6.46</v>
      </c>
      <c r="G251" s="114">
        <v>12.42</v>
      </c>
      <c r="H251" s="23" t="s">
        <v>138</v>
      </c>
      <c r="I251" s="23" t="s">
        <v>4</v>
      </c>
    </row>
    <row r="252" spans="1:9" x14ac:dyDescent="0.25">
      <c r="A252" s="30">
        <v>3849181</v>
      </c>
      <c r="B252" s="29" t="s">
        <v>371</v>
      </c>
      <c r="C252" s="3" t="s">
        <v>501</v>
      </c>
      <c r="D252" s="58"/>
      <c r="E252" s="22">
        <v>78653</v>
      </c>
      <c r="F252" s="22">
        <v>9</v>
      </c>
      <c r="G252" s="114">
        <v>17.309999999999999</v>
      </c>
      <c r="H252" s="23" t="s">
        <v>138</v>
      </c>
      <c r="I252" s="23" t="s">
        <v>4</v>
      </c>
    </row>
    <row r="253" spans="1:9" x14ac:dyDescent="0.25">
      <c r="A253" s="30">
        <v>5243702</v>
      </c>
      <c r="B253" s="29" t="s">
        <v>40</v>
      </c>
      <c r="C253" s="3" t="s">
        <v>502</v>
      </c>
      <c r="D253" s="58"/>
      <c r="E253" s="22">
        <v>78673</v>
      </c>
      <c r="F253" s="22">
        <v>4.5</v>
      </c>
      <c r="G253" s="114">
        <v>8.65</v>
      </c>
      <c r="H253" s="23" t="s">
        <v>138</v>
      </c>
      <c r="I253" s="23" t="s">
        <v>3</v>
      </c>
    </row>
    <row r="254" spans="1:9" x14ac:dyDescent="0.25">
      <c r="A254" s="30">
        <v>1555719</v>
      </c>
      <c r="B254" s="29" t="s">
        <v>41</v>
      </c>
      <c r="C254" s="3" t="s">
        <v>490</v>
      </c>
      <c r="D254" s="58"/>
      <c r="E254" s="22">
        <v>78985</v>
      </c>
      <c r="F254" s="22">
        <v>9</v>
      </c>
      <c r="G254" s="114">
        <v>17.309999999999999</v>
      </c>
      <c r="H254" s="23" t="s">
        <v>137</v>
      </c>
      <c r="I254" s="23" t="s">
        <v>3</v>
      </c>
    </row>
    <row r="255" spans="1:9" x14ac:dyDescent="0.25">
      <c r="A255" s="30">
        <v>5394632</v>
      </c>
      <c r="B255" s="29" t="s">
        <v>763</v>
      </c>
      <c r="C255" s="3" t="s">
        <v>764</v>
      </c>
      <c r="D255" s="58"/>
      <c r="E255" s="22">
        <v>73022</v>
      </c>
      <c r="F255" s="22">
        <v>4.3899999999999997</v>
      </c>
      <c r="G255" s="114">
        <v>8.44</v>
      </c>
      <c r="H255" s="23"/>
      <c r="I255" s="23" t="s">
        <v>4</v>
      </c>
    </row>
    <row r="256" spans="1:9" x14ac:dyDescent="0.25">
      <c r="A256" s="28" t="s">
        <v>99</v>
      </c>
      <c r="B256" s="44" t="s">
        <v>43</v>
      </c>
      <c r="C256" s="8"/>
      <c r="D256" s="61"/>
      <c r="E256" s="61"/>
      <c r="F256" s="62"/>
      <c r="G256" s="115"/>
      <c r="H256" s="9"/>
      <c r="I256" s="9"/>
    </row>
    <row r="257" spans="1:9" x14ac:dyDescent="0.25">
      <c r="A257" s="30">
        <v>7005815</v>
      </c>
      <c r="B257" s="29" t="s">
        <v>372</v>
      </c>
      <c r="C257" s="3" t="s">
        <v>503</v>
      </c>
      <c r="D257" s="58"/>
      <c r="E257" s="22" t="s">
        <v>90</v>
      </c>
      <c r="F257" s="22">
        <v>11.28</v>
      </c>
      <c r="G257" s="114">
        <v>21.97</v>
      </c>
      <c r="H257" s="23" t="s">
        <v>137</v>
      </c>
      <c r="I257" s="23" t="s">
        <v>3</v>
      </c>
    </row>
    <row r="258" spans="1:9" x14ac:dyDescent="0.25">
      <c r="A258" s="30">
        <v>9903397</v>
      </c>
      <c r="B258" s="29" t="s">
        <v>373</v>
      </c>
      <c r="C258" s="3" t="s">
        <v>145</v>
      </c>
      <c r="D258" s="58"/>
      <c r="E258" s="22" t="s">
        <v>92</v>
      </c>
      <c r="F258" s="22">
        <v>3.17</v>
      </c>
      <c r="G258" s="114">
        <v>6.18</v>
      </c>
      <c r="H258" s="23" t="s">
        <v>137</v>
      </c>
      <c r="I258" s="23" t="s">
        <v>3</v>
      </c>
    </row>
    <row r="259" spans="1:9" x14ac:dyDescent="0.25">
      <c r="A259" s="30">
        <v>7197578</v>
      </c>
      <c r="B259" s="29" t="s">
        <v>374</v>
      </c>
      <c r="C259" s="3" t="s">
        <v>145</v>
      </c>
      <c r="D259" s="58"/>
      <c r="E259" s="22" t="s">
        <v>91</v>
      </c>
      <c r="F259" s="22">
        <v>5.22</v>
      </c>
      <c r="G259" s="114">
        <v>10.17</v>
      </c>
      <c r="H259" s="23" t="s">
        <v>137</v>
      </c>
      <c r="I259" s="23" t="s">
        <v>3</v>
      </c>
    </row>
    <row r="260" spans="1:9" x14ac:dyDescent="0.25">
      <c r="A260" s="30">
        <v>2713976</v>
      </c>
      <c r="B260" s="29" t="s">
        <v>375</v>
      </c>
      <c r="C260" s="3" t="s">
        <v>504</v>
      </c>
      <c r="D260" s="58"/>
      <c r="E260" s="22">
        <v>10101</v>
      </c>
      <c r="F260" s="22">
        <v>6</v>
      </c>
      <c r="G260" s="114">
        <v>11.69</v>
      </c>
      <c r="H260" s="23" t="s">
        <v>137</v>
      </c>
      <c r="I260" s="23" t="s">
        <v>3</v>
      </c>
    </row>
    <row r="261" spans="1:9" x14ac:dyDescent="0.25">
      <c r="A261" s="30">
        <v>2758991</v>
      </c>
      <c r="B261" s="29" t="s">
        <v>376</v>
      </c>
      <c r="C261" s="3" t="s">
        <v>505</v>
      </c>
      <c r="D261" s="58"/>
      <c r="E261" s="22">
        <v>10102</v>
      </c>
      <c r="F261" s="22">
        <v>4.4400000000000004</v>
      </c>
      <c r="G261" s="114">
        <v>8.65</v>
      </c>
      <c r="H261" s="23" t="s">
        <v>137</v>
      </c>
      <c r="I261" s="23" t="s">
        <v>4</v>
      </c>
    </row>
    <row r="262" spans="1:9" x14ac:dyDescent="0.25">
      <c r="A262" s="30">
        <v>7058055</v>
      </c>
      <c r="B262" s="29" t="s">
        <v>377</v>
      </c>
      <c r="C262" s="3" t="s">
        <v>145</v>
      </c>
      <c r="D262" s="58"/>
      <c r="E262" s="22">
        <v>41009</v>
      </c>
      <c r="F262" s="22">
        <v>14.13</v>
      </c>
      <c r="G262" s="114">
        <v>27.52</v>
      </c>
      <c r="H262" s="23" t="s">
        <v>137</v>
      </c>
      <c r="I262" s="23" t="s">
        <v>3</v>
      </c>
    </row>
    <row r="263" spans="1:9" x14ac:dyDescent="0.25">
      <c r="A263" s="30">
        <v>7099727</v>
      </c>
      <c r="B263" s="29" t="s">
        <v>378</v>
      </c>
      <c r="C263" s="3" t="s">
        <v>506</v>
      </c>
      <c r="D263" s="58"/>
      <c r="E263" s="22">
        <v>53201</v>
      </c>
      <c r="F263" s="22">
        <v>12</v>
      </c>
      <c r="G263" s="114">
        <v>23.37</v>
      </c>
      <c r="H263" s="23" t="s">
        <v>138</v>
      </c>
      <c r="I263" s="23" t="s">
        <v>3</v>
      </c>
    </row>
    <row r="264" spans="1:9" x14ac:dyDescent="0.25">
      <c r="A264" s="30">
        <v>7154105</v>
      </c>
      <c r="B264" s="29" t="s">
        <v>379</v>
      </c>
      <c r="C264" s="3" t="s">
        <v>506</v>
      </c>
      <c r="D264" s="58"/>
      <c r="E264" s="22">
        <v>53206</v>
      </c>
      <c r="F264" s="22">
        <v>12</v>
      </c>
      <c r="G264" s="114">
        <v>23.37</v>
      </c>
      <c r="H264" s="23" t="s">
        <v>138</v>
      </c>
      <c r="I264" s="23" t="s">
        <v>3</v>
      </c>
    </row>
    <row r="265" spans="1:9" x14ac:dyDescent="0.25">
      <c r="A265" s="30">
        <v>4223358</v>
      </c>
      <c r="B265" s="29" t="s">
        <v>380</v>
      </c>
      <c r="C265" s="3" t="s">
        <v>472</v>
      </c>
      <c r="D265" s="58"/>
      <c r="E265" s="22">
        <v>62001</v>
      </c>
      <c r="F265" s="22">
        <v>7.2</v>
      </c>
      <c r="G265" s="114">
        <v>14.02</v>
      </c>
      <c r="H265" s="23" t="s">
        <v>137</v>
      </c>
      <c r="I265" s="23" t="s">
        <v>3</v>
      </c>
    </row>
    <row r="266" spans="1:9" x14ac:dyDescent="0.25">
      <c r="A266" s="30">
        <v>3396936</v>
      </c>
      <c r="B266" s="29" t="s">
        <v>380</v>
      </c>
      <c r="C266" s="3" t="s">
        <v>507</v>
      </c>
      <c r="D266" s="58"/>
      <c r="E266" s="22">
        <v>62002</v>
      </c>
      <c r="F266" s="22">
        <v>5.63</v>
      </c>
      <c r="G266" s="114">
        <v>10.96</v>
      </c>
      <c r="H266" s="23" t="s">
        <v>4</v>
      </c>
      <c r="I266" s="23" t="s">
        <v>4</v>
      </c>
    </row>
    <row r="267" spans="1:9" x14ac:dyDescent="0.25">
      <c r="A267" s="30">
        <v>7198839</v>
      </c>
      <c r="B267" s="29" t="s">
        <v>381</v>
      </c>
      <c r="C267" s="3" t="s">
        <v>508</v>
      </c>
      <c r="D267" s="58"/>
      <c r="E267" s="22">
        <v>70331</v>
      </c>
      <c r="F267" s="22">
        <v>8.9</v>
      </c>
      <c r="G267" s="114">
        <v>17.329999999999998</v>
      </c>
      <c r="H267" s="23" t="s">
        <v>138</v>
      </c>
      <c r="I267" s="23" t="s">
        <v>3</v>
      </c>
    </row>
    <row r="268" spans="1:9" x14ac:dyDescent="0.25">
      <c r="A268" s="28" t="s">
        <v>412</v>
      </c>
      <c r="B268" s="44" t="s">
        <v>43</v>
      </c>
      <c r="C268" s="8"/>
      <c r="D268" s="61"/>
      <c r="E268" s="61"/>
      <c r="F268" s="62"/>
      <c r="G268" s="115"/>
      <c r="H268" s="9"/>
      <c r="I268" s="9"/>
    </row>
    <row r="269" spans="1:9" x14ac:dyDescent="0.25">
      <c r="A269" s="30">
        <v>1711268</v>
      </c>
      <c r="B269" s="29" t="s">
        <v>413</v>
      </c>
      <c r="C269" s="3" t="s">
        <v>445</v>
      </c>
      <c r="D269" s="58"/>
      <c r="E269" s="22">
        <v>418302</v>
      </c>
      <c r="F269" s="22">
        <v>6.99</v>
      </c>
      <c r="G269" s="114">
        <v>15.89</v>
      </c>
      <c r="H269" s="23" t="s">
        <v>137</v>
      </c>
      <c r="I269" s="23" t="s">
        <v>3</v>
      </c>
    </row>
    <row r="270" spans="1:9" x14ac:dyDescent="0.25">
      <c r="A270" s="30">
        <v>1997392</v>
      </c>
      <c r="B270" s="29" t="s">
        <v>414</v>
      </c>
      <c r="C270" s="3" t="s">
        <v>445</v>
      </c>
      <c r="D270" s="58"/>
      <c r="E270" s="22">
        <v>418304</v>
      </c>
      <c r="F270" s="22">
        <v>6.37</v>
      </c>
      <c r="G270" s="114">
        <v>14.48</v>
      </c>
      <c r="H270" s="23" t="s">
        <v>137</v>
      </c>
      <c r="I270" s="23" t="s">
        <v>3</v>
      </c>
    </row>
    <row r="271" spans="1:9" x14ac:dyDescent="0.25">
      <c r="A271" s="30">
        <v>1997416</v>
      </c>
      <c r="B271" s="29" t="s">
        <v>415</v>
      </c>
      <c r="C271" s="3" t="s">
        <v>445</v>
      </c>
      <c r="D271" s="58"/>
      <c r="E271" s="22">
        <v>418305</v>
      </c>
      <c r="F271" s="22">
        <v>6.29</v>
      </c>
      <c r="G271" s="114">
        <v>14.3</v>
      </c>
      <c r="H271" s="23" t="s">
        <v>137</v>
      </c>
      <c r="I271" s="23" t="s">
        <v>3</v>
      </c>
    </row>
    <row r="272" spans="1:9" x14ac:dyDescent="0.25">
      <c r="A272" s="30">
        <v>1893454</v>
      </c>
      <c r="B272" s="29" t="s">
        <v>416</v>
      </c>
      <c r="C272" s="3" t="s">
        <v>509</v>
      </c>
      <c r="D272" s="58"/>
      <c r="E272" s="22">
        <v>418318</v>
      </c>
      <c r="F272" s="22">
        <v>6.99</v>
      </c>
      <c r="G272" s="114">
        <v>15.89</v>
      </c>
      <c r="H272" s="23" t="s">
        <v>137</v>
      </c>
      <c r="I272" s="23" t="s">
        <v>88</v>
      </c>
    </row>
    <row r="273" spans="1:9" x14ac:dyDescent="0.25">
      <c r="A273" s="28" t="s">
        <v>399</v>
      </c>
      <c r="B273" s="44" t="s">
        <v>43</v>
      </c>
      <c r="C273" s="8"/>
      <c r="D273" s="61"/>
      <c r="E273" s="61"/>
      <c r="F273" s="62"/>
      <c r="G273" s="115"/>
      <c r="H273" s="9"/>
      <c r="I273" s="9"/>
    </row>
    <row r="274" spans="1:9" x14ac:dyDescent="0.25">
      <c r="A274" s="30">
        <v>7000928</v>
      </c>
      <c r="B274" s="29" t="s">
        <v>404</v>
      </c>
      <c r="C274" s="3" t="s">
        <v>510</v>
      </c>
      <c r="D274" s="58"/>
      <c r="E274" s="22" t="s">
        <v>403</v>
      </c>
      <c r="F274" s="22">
        <v>38.049999999999997</v>
      </c>
      <c r="G274" s="114">
        <v>23.91</v>
      </c>
      <c r="H274" s="23" t="s">
        <v>137</v>
      </c>
      <c r="I274" s="23" t="s">
        <v>4</v>
      </c>
    </row>
    <row r="275" spans="1:9" x14ac:dyDescent="0.25">
      <c r="A275" s="30">
        <v>7000929</v>
      </c>
      <c r="B275" s="29" t="s">
        <v>405</v>
      </c>
      <c r="C275" s="85">
        <v>45084</v>
      </c>
      <c r="D275" s="58"/>
      <c r="E275" s="22" t="s">
        <v>402</v>
      </c>
      <c r="F275" s="22">
        <v>45.92</v>
      </c>
      <c r="G275" s="114">
        <v>28.85</v>
      </c>
      <c r="H275" s="23" t="s">
        <v>137</v>
      </c>
      <c r="I275" s="23" t="s">
        <v>3</v>
      </c>
    </row>
    <row r="276" spans="1:9" x14ac:dyDescent="0.25">
      <c r="A276" s="30">
        <v>2819973</v>
      </c>
      <c r="B276" s="29" t="s">
        <v>406</v>
      </c>
      <c r="C276" s="3" t="s">
        <v>510</v>
      </c>
      <c r="D276" s="58"/>
      <c r="E276" s="22" t="s">
        <v>401</v>
      </c>
      <c r="F276" s="22">
        <v>38.049999999999997</v>
      </c>
      <c r="G276" s="114">
        <v>23.91</v>
      </c>
      <c r="H276" s="23" t="s">
        <v>137</v>
      </c>
      <c r="I276" s="23" t="s">
        <v>3</v>
      </c>
    </row>
    <row r="277" spans="1:9" x14ac:dyDescent="0.25">
      <c r="A277" s="30">
        <v>4364040</v>
      </c>
      <c r="B277" s="29" t="s">
        <v>407</v>
      </c>
      <c r="C277" s="3" t="s">
        <v>142</v>
      </c>
      <c r="D277" s="58"/>
      <c r="E277" s="22" t="s">
        <v>400</v>
      </c>
      <c r="F277" s="146">
        <v>38.049999999999997</v>
      </c>
      <c r="G277" s="147">
        <v>23.91</v>
      </c>
      <c r="H277" s="148" t="s">
        <v>137</v>
      </c>
      <c r="I277" s="148" t="s">
        <v>3</v>
      </c>
    </row>
    <row r="278" spans="1:9" ht="6" customHeight="1" x14ac:dyDescent="0.25">
      <c r="A278" s="149"/>
      <c r="B278"/>
      <c r="C278" s="5"/>
      <c r="D278" s="69"/>
      <c r="E278"/>
      <c r="F278" s="150"/>
      <c r="G278" s="151"/>
      <c r="H278" s="152"/>
      <c r="I278" s="152"/>
    </row>
    <row r="279" spans="1:9" ht="15.75" thickBot="1" x14ac:dyDescent="0.3">
      <c r="A279" s="31"/>
      <c r="B279" s="45"/>
      <c r="C279" s="5"/>
      <c r="D279" s="69"/>
      <c r="E279" s="143"/>
    </row>
    <row r="280" spans="1:9" x14ac:dyDescent="0.25">
      <c r="A280" s="32" t="s">
        <v>44</v>
      </c>
      <c r="C280" s="10" t="s">
        <v>48</v>
      </c>
      <c r="F280" s="166" t="s">
        <v>768</v>
      </c>
      <c r="G280" s="154"/>
      <c r="H280" s="155"/>
      <c r="I280" s="156"/>
    </row>
    <row r="281" spans="1:9" x14ac:dyDescent="0.25">
      <c r="A281" s="17" t="s">
        <v>45</v>
      </c>
      <c r="C281" s="7" t="s">
        <v>49</v>
      </c>
      <c r="E281" s="50"/>
      <c r="F281" s="167" t="s">
        <v>765</v>
      </c>
      <c r="G281" s="157"/>
      <c r="H281" s="158"/>
      <c r="I281" s="159"/>
    </row>
    <row r="282" spans="1:9" x14ac:dyDescent="0.25">
      <c r="A282" s="17" t="s">
        <v>46</v>
      </c>
      <c r="C282" s="7" t="s">
        <v>50</v>
      </c>
      <c r="E282" s="50"/>
      <c r="F282" s="167" t="s">
        <v>767</v>
      </c>
      <c r="G282" s="157"/>
      <c r="H282" s="158"/>
      <c r="I282" s="159"/>
    </row>
    <row r="283" spans="1:9" ht="15.75" thickBot="1" x14ac:dyDescent="0.3">
      <c r="A283" s="17" t="s">
        <v>47</v>
      </c>
      <c r="C283" s="7" t="s">
        <v>51</v>
      </c>
      <c r="F283" s="168" t="s">
        <v>766</v>
      </c>
      <c r="G283" s="160"/>
      <c r="H283" s="161"/>
      <c r="I283" s="162"/>
    </row>
    <row r="284" spans="1:9" x14ac:dyDescent="0.25">
      <c r="G284" s="118"/>
    </row>
    <row r="285" spans="1:9" x14ac:dyDescent="0.25">
      <c r="A285" s="33" t="s">
        <v>7</v>
      </c>
      <c r="B285" s="46"/>
      <c r="C285" s="18"/>
      <c r="D285" s="71"/>
      <c r="E285" s="46"/>
      <c r="F285" s="71"/>
      <c r="G285" s="119"/>
      <c r="H285" s="18"/>
      <c r="I285" s="18"/>
    </row>
    <row r="286" spans="1:9" x14ac:dyDescent="0.25">
      <c r="A286" s="17" t="s">
        <v>746</v>
      </c>
      <c r="G286" s="118"/>
    </row>
    <row r="287" spans="1:9" x14ac:dyDescent="0.25">
      <c r="A287" s="34" t="s">
        <v>52</v>
      </c>
      <c r="B287" s="47"/>
      <c r="C287" s="19"/>
      <c r="D287" s="73"/>
      <c r="E287" s="47"/>
      <c r="F287" s="73"/>
      <c r="G287" s="120"/>
      <c r="H287" s="19"/>
      <c r="I287" s="19"/>
    </row>
    <row r="288" spans="1:9" x14ac:dyDescent="0.25">
      <c r="A288" s="17" t="s">
        <v>745</v>
      </c>
      <c r="G288" s="118"/>
      <c r="H288" s="7" t="s">
        <v>58</v>
      </c>
    </row>
    <row r="289" spans="1:7" x14ac:dyDescent="0.25">
      <c r="A289" s="35"/>
      <c r="D289" s="75"/>
      <c r="E289" s="144"/>
      <c r="F289" s="76"/>
      <c r="G289" s="121"/>
    </row>
    <row r="290" spans="1:7" x14ac:dyDescent="0.25">
      <c r="A290" s="35"/>
      <c r="D290" s="75"/>
      <c r="E290" s="144"/>
      <c r="F290" s="76"/>
      <c r="G290" s="121"/>
    </row>
    <row r="291" spans="1:7" x14ac:dyDescent="0.25">
      <c r="A291" s="35"/>
      <c r="D291" s="75"/>
      <c r="E291" s="144"/>
      <c r="F291" s="76"/>
      <c r="G291" s="121"/>
    </row>
    <row r="292" spans="1:7" x14ac:dyDescent="0.25">
      <c r="A292" s="35"/>
      <c r="D292" s="75"/>
      <c r="E292" s="144"/>
      <c r="F292" s="76"/>
      <c r="G292" s="121"/>
    </row>
    <row r="293" spans="1:7" x14ac:dyDescent="0.25">
      <c r="A293" s="35"/>
      <c r="D293" s="75"/>
      <c r="E293" s="144"/>
      <c r="F293" s="76"/>
      <c r="G293" s="121"/>
    </row>
    <row r="294" spans="1:7" x14ac:dyDescent="0.25">
      <c r="A294" s="35"/>
      <c r="D294" s="75"/>
      <c r="E294" s="144"/>
      <c r="F294" s="76"/>
      <c r="G294" s="121"/>
    </row>
    <row r="295" spans="1:7" x14ac:dyDescent="0.25">
      <c r="A295" s="35"/>
      <c r="D295" s="75"/>
      <c r="E295" s="144"/>
      <c r="F295" s="76"/>
      <c r="G295" s="121"/>
    </row>
    <row r="296" spans="1:7" x14ac:dyDescent="0.25">
      <c r="A296" s="36"/>
      <c r="D296" s="75"/>
      <c r="E296" s="144"/>
      <c r="G296" s="117"/>
    </row>
    <row r="297" spans="1:7" x14ac:dyDescent="0.25">
      <c r="A297" s="35"/>
      <c r="D297" s="75"/>
      <c r="E297" s="144"/>
      <c r="G297" s="121"/>
    </row>
    <row r="298" spans="1:7" x14ac:dyDescent="0.25">
      <c r="A298" s="35"/>
      <c r="D298" s="75"/>
      <c r="E298" s="144"/>
      <c r="G298" s="121"/>
    </row>
    <row r="299" spans="1:7" x14ac:dyDescent="0.25">
      <c r="A299" s="35"/>
      <c r="D299" s="75"/>
      <c r="E299" s="144"/>
      <c r="G299" s="121"/>
    </row>
    <row r="300" spans="1:7" x14ac:dyDescent="0.25">
      <c r="A300" s="36"/>
      <c r="D300" s="75"/>
      <c r="E300" s="144"/>
      <c r="G300" s="117"/>
    </row>
    <row r="301" spans="1:7" x14ac:dyDescent="0.25">
      <c r="A301" s="37"/>
      <c r="B301" s="48"/>
      <c r="C301" s="20"/>
      <c r="D301" s="14"/>
      <c r="E301" s="48"/>
      <c r="F301" s="14"/>
      <c r="G301" s="121"/>
    </row>
    <row r="302" spans="1:7" x14ac:dyDescent="0.25">
      <c r="A302" s="37"/>
      <c r="B302" s="48"/>
      <c r="C302" s="20"/>
      <c r="D302" s="14"/>
      <c r="E302" s="48"/>
      <c r="F302" s="14"/>
      <c r="G302" s="121"/>
    </row>
    <row r="303" spans="1:7" x14ac:dyDescent="0.25">
      <c r="A303" s="36"/>
      <c r="D303" s="75"/>
      <c r="E303" s="144"/>
      <c r="G303" s="117"/>
    </row>
    <row r="304" spans="1:7" x14ac:dyDescent="0.25">
      <c r="A304" s="37"/>
      <c r="B304" s="49"/>
      <c r="C304" s="13"/>
      <c r="D304" s="78"/>
      <c r="E304" s="145"/>
      <c r="F304" s="14"/>
      <c r="G304" s="121"/>
    </row>
    <row r="305" spans="1:7" x14ac:dyDescent="0.25">
      <c r="A305" s="38"/>
      <c r="B305" s="48"/>
      <c r="C305" s="13"/>
      <c r="D305" s="14"/>
      <c r="E305" s="48"/>
      <c r="F305" s="14"/>
      <c r="G305" s="121"/>
    </row>
    <row r="306" spans="1:7" x14ac:dyDescent="0.25">
      <c r="A306" s="38"/>
      <c r="B306" s="48"/>
      <c r="C306" s="13"/>
      <c r="D306" s="14"/>
      <c r="E306" s="48"/>
      <c r="F306" s="14"/>
      <c r="G306" s="121"/>
    </row>
    <row r="307" spans="1:7" x14ac:dyDescent="0.25">
      <c r="A307" s="38"/>
      <c r="B307" s="48"/>
      <c r="C307" s="13"/>
      <c r="D307" s="14"/>
      <c r="E307" s="48"/>
      <c r="F307" s="14"/>
      <c r="G307" s="121"/>
    </row>
    <row r="308" spans="1:7" x14ac:dyDescent="0.25">
      <c r="A308" s="38"/>
      <c r="B308" s="48"/>
      <c r="C308" s="13"/>
      <c r="D308" s="14"/>
      <c r="E308" s="48"/>
      <c r="F308" s="14"/>
      <c r="G308" s="121"/>
    </row>
    <row r="309" spans="1:7" x14ac:dyDescent="0.25">
      <c r="A309" s="38"/>
      <c r="B309" s="48"/>
      <c r="C309" s="13"/>
      <c r="D309" s="14"/>
      <c r="E309" s="48"/>
      <c r="F309" s="14"/>
      <c r="G309" s="121"/>
    </row>
    <row r="310" spans="1:7" x14ac:dyDescent="0.25">
      <c r="A310" s="38"/>
      <c r="B310" s="48"/>
      <c r="C310" s="13"/>
      <c r="D310" s="14"/>
      <c r="E310" s="48"/>
      <c r="F310" s="14"/>
      <c r="G310" s="121"/>
    </row>
    <row r="311" spans="1:7" x14ac:dyDescent="0.25">
      <c r="A311" s="38"/>
      <c r="B311" s="48"/>
      <c r="C311" s="13"/>
      <c r="D311" s="14"/>
      <c r="E311" s="48"/>
      <c r="F311" s="14"/>
      <c r="G311" s="121"/>
    </row>
    <row r="312" spans="1:7" x14ac:dyDescent="0.25">
      <c r="A312" s="38"/>
      <c r="B312" s="48"/>
      <c r="C312" s="13"/>
      <c r="D312" s="14"/>
      <c r="E312" s="48"/>
      <c r="F312" s="14"/>
      <c r="G312" s="121"/>
    </row>
    <row r="313" spans="1:7" x14ac:dyDescent="0.25">
      <c r="A313" s="36"/>
      <c r="D313" s="75"/>
      <c r="E313" s="144"/>
      <c r="G313" s="117"/>
    </row>
    <row r="314" spans="1:7" x14ac:dyDescent="0.25">
      <c r="A314" s="37"/>
      <c r="B314" s="49"/>
      <c r="C314" s="13"/>
      <c r="D314" s="78"/>
      <c r="E314" s="145"/>
      <c r="F314" s="14"/>
      <c r="G314" s="121"/>
    </row>
    <row r="315" spans="1:7" x14ac:dyDescent="0.25">
      <c r="A315" s="38"/>
      <c r="B315" s="48"/>
      <c r="C315" s="13"/>
      <c r="D315" s="78"/>
      <c r="E315" s="145"/>
      <c r="F315" s="14"/>
      <c r="G315" s="121"/>
    </row>
    <row r="316" spans="1:7" x14ac:dyDescent="0.25">
      <c r="A316" s="38"/>
      <c r="B316" s="48"/>
      <c r="C316" s="13"/>
      <c r="D316" s="78"/>
      <c r="E316" s="145"/>
      <c r="F316" s="14"/>
      <c r="G316" s="121"/>
    </row>
    <row r="317" spans="1:7" x14ac:dyDescent="0.25">
      <c r="A317" s="39"/>
      <c r="B317" s="49"/>
      <c r="C317" s="13"/>
      <c r="D317" s="78"/>
      <c r="E317" s="145"/>
      <c r="F317" s="14"/>
      <c r="G317" s="121"/>
    </row>
    <row r="318" spans="1:7" x14ac:dyDescent="0.25">
      <c r="A318" s="39"/>
      <c r="B318" s="49"/>
      <c r="C318" s="13"/>
      <c r="D318" s="78"/>
      <c r="E318" s="145"/>
      <c r="F318" s="14"/>
      <c r="G318" s="121"/>
    </row>
    <row r="319" spans="1:7" x14ac:dyDescent="0.25">
      <c r="A319" s="36"/>
      <c r="G319" s="117"/>
    </row>
    <row r="320" spans="1:7" x14ac:dyDescent="0.25">
      <c r="A320" s="39"/>
      <c r="B320" s="48"/>
      <c r="C320" s="20"/>
      <c r="D320" s="14"/>
      <c r="E320" s="48"/>
      <c r="F320" s="14"/>
      <c r="G320" s="122"/>
    </row>
    <row r="321" spans="1:7" x14ac:dyDescent="0.25">
      <c r="A321" s="39"/>
      <c r="B321" s="48"/>
      <c r="C321" s="20"/>
      <c r="D321" s="14"/>
      <c r="E321" s="48"/>
      <c r="F321" s="14"/>
      <c r="G321" s="122"/>
    </row>
    <row r="322" spans="1:7" x14ac:dyDescent="0.25">
      <c r="A322" s="39"/>
      <c r="B322" s="48"/>
      <c r="C322" s="20"/>
      <c r="D322" s="14"/>
      <c r="E322" s="48"/>
      <c r="F322" s="14"/>
      <c r="G322" s="122"/>
    </row>
    <row r="323" spans="1:7" x14ac:dyDescent="0.25">
      <c r="A323" s="39"/>
      <c r="B323" s="48"/>
      <c r="C323" s="20"/>
      <c r="D323" s="14"/>
      <c r="E323" s="48"/>
      <c r="F323" s="14"/>
      <c r="G323" s="122"/>
    </row>
    <row r="324" spans="1:7" x14ac:dyDescent="0.25">
      <c r="A324" s="39"/>
      <c r="B324" s="48"/>
      <c r="C324" s="20"/>
      <c r="D324" s="14"/>
      <c r="E324" s="48"/>
      <c r="F324" s="14"/>
      <c r="G324" s="122"/>
    </row>
    <row r="325" spans="1:7" x14ac:dyDescent="0.25">
      <c r="A325" s="36"/>
      <c r="B325" s="50"/>
      <c r="C325" s="11"/>
      <c r="G325" s="117"/>
    </row>
    <row r="326" spans="1:7" x14ac:dyDescent="0.25">
      <c r="C326" s="11"/>
      <c r="G326" s="117"/>
    </row>
    <row r="327" spans="1:7" x14ac:dyDescent="0.25">
      <c r="C327" s="11"/>
      <c r="G327" s="117"/>
    </row>
    <row r="328" spans="1:7" x14ac:dyDescent="0.25">
      <c r="C328" s="11"/>
      <c r="G328" s="117"/>
    </row>
    <row r="329" spans="1:7" x14ac:dyDescent="0.25">
      <c r="C329" s="11"/>
      <c r="G329" s="117"/>
    </row>
    <row r="330" spans="1:7" x14ac:dyDescent="0.25">
      <c r="G330" s="117"/>
    </row>
    <row r="331" spans="1:7" x14ac:dyDescent="0.25">
      <c r="G331" s="117"/>
    </row>
    <row r="332" spans="1:7" x14ac:dyDescent="0.25">
      <c r="G332" s="117"/>
    </row>
    <row r="333" spans="1:7" x14ac:dyDescent="0.25">
      <c r="C333" s="11"/>
      <c r="G333" s="117"/>
    </row>
    <row r="334" spans="1:7" x14ac:dyDescent="0.25">
      <c r="A334" s="36"/>
      <c r="B334" s="50"/>
      <c r="C334" s="11"/>
      <c r="G334" s="123"/>
    </row>
    <row r="335" spans="1:7" x14ac:dyDescent="0.25">
      <c r="C335" s="11"/>
      <c r="G335" s="117"/>
    </row>
    <row r="336" spans="1:7" x14ac:dyDescent="0.25">
      <c r="C336" s="11"/>
      <c r="G336" s="117"/>
    </row>
    <row r="337" spans="1:7" x14ac:dyDescent="0.25">
      <c r="C337" s="11"/>
      <c r="G337" s="117"/>
    </row>
    <row r="338" spans="1:7" x14ac:dyDescent="0.25">
      <c r="A338" s="36"/>
      <c r="B338" s="50"/>
      <c r="C338" s="11"/>
      <c r="G338" s="124"/>
    </row>
    <row r="339" spans="1:7" x14ac:dyDescent="0.25">
      <c r="C339" s="21"/>
      <c r="G339" s="118"/>
    </row>
    <row r="340" spans="1:7" x14ac:dyDescent="0.25">
      <c r="C340" s="21"/>
      <c r="G340" s="118"/>
    </row>
    <row r="341" spans="1:7" x14ac:dyDescent="0.25">
      <c r="A341" s="36"/>
      <c r="B341" s="50"/>
      <c r="C341" s="21"/>
      <c r="G341" s="125"/>
    </row>
    <row r="342" spans="1:7" x14ac:dyDescent="0.25">
      <c r="C342" s="21"/>
      <c r="G342" s="118"/>
    </row>
    <row r="345" spans="1:7" x14ac:dyDescent="0.25">
      <c r="A345" s="17" t="s">
        <v>0</v>
      </c>
    </row>
  </sheetData>
  <mergeCells count="1">
    <mergeCell ref="D3:I3"/>
  </mergeCells>
  <pageMargins left="0.25" right="0.25" top="0.5" bottom="0.25" header="0.3" footer="0.3"/>
  <pageSetup scale="87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5C373-0478-415D-B05C-801518D3E3F3}">
  <dimension ref="A1:H47"/>
  <sheetViews>
    <sheetView topLeftCell="A31" workbookViewId="0">
      <selection activeCell="A45" sqref="A45:H47"/>
    </sheetView>
  </sheetViews>
  <sheetFormatPr defaultRowHeight="12.75" x14ac:dyDescent="0.2"/>
  <sheetData>
    <row r="1" spans="1:8" ht="15" x14ac:dyDescent="0.25">
      <c r="A1" s="25" t="s">
        <v>13</v>
      </c>
      <c r="B1" s="41" t="s">
        <v>8</v>
      </c>
      <c r="C1" s="2"/>
      <c r="D1" s="55"/>
      <c r="E1" s="55"/>
      <c r="F1" s="55"/>
      <c r="G1" s="87"/>
      <c r="H1" s="2"/>
    </row>
    <row r="2" spans="1:8" ht="15" x14ac:dyDescent="0.25">
      <c r="A2" s="30">
        <v>3664646</v>
      </c>
      <c r="B2" s="90" t="s">
        <v>512</v>
      </c>
      <c r="C2" s="1"/>
      <c r="D2" s="59"/>
      <c r="E2" s="99">
        <v>10084</v>
      </c>
      <c r="F2" s="91">
        <v>76</v>
      </c>
      <c r="G2" s="92">
        <v>8.5299999999999994</v>
      </c>
      <c r="H2" s="1"/>
    </row>
    <row r="3" spans="1:8" ht="15" x14ac:dyDescent="0.25">
      <c r="A3" s="30">
        <v>8649127</v>
      </c>
      <c r="B3" s="90" t="s">
        <v>515</v>
      </c>
      <c r="C3" s="1"/>
      <c r="D3" s="59"/>
      <c r="E3" s="99">
        <v>10302</v>
      </c>
      <c r="F3" s="91">
        <v>8.86</v>
      </c>
      <c r="G3" s="92">
        <v>5.64</v>
      </c>
      <c r="H3" s="1"/>
    </row>
    <row r="4" spans="1:8" ht="15" x14ac:dyDescent="0.25">
      <c r="A4" s="30">
        <v>2337707</v>
      </c>
      <c r="B4" s="90" t="s">
        <v>518</v>
      </c>
      <c r="C4" s="1"/>
      <c r="D4" s="59"/>
      <c r="E4" s="99">
        <v>10861</v>
      </c>
      <c r="F4" s="91">
        <v>83.35</v>
      </c>
      <c r="G4" s="92">
        <v>9.35</v>
      </c>
      <c r="H4" s="1"/>
    </row>
    <row r="5" spans="1:8" ht="15" x14ac:dyDescent="0.25">
      <c r="A5" s="30">
        <v>4917951</v>
      </c>
      <c r="B5" s="90" t="s">
        <v>522</v>
      </c>
      <c r="C5" s="1"/>
      <c r="D5" s="59"/>
      <c r="E5" s="99">
        <v>81056</v>
      </c>
      <c r="F5" s="91">
        <v>115.15</v>
      </c>
      <c r="G5" s="92">
        <v>12.92</v>
      </c>
      <c r="H5" s="1"/>
    </row>
    <row r="6" spans="1:8" ht="15" x14ac:dyDescent="0.25">
      <c r="A6" s="30">
        <v>4342812</v>
      </c>
      <c r="B6" s="90" t="s">
        <v>523</v>
      </c>
      <c r="C6" s="1"/>
      <c r="D6" s="59"/>
      <c r="E6" s="99">
        <v>81837</v>
      </c>
      <c r="F6" s="91">
        <v>106.5</v>
      </c>
      <c r="G6" s="92">
        <v>11.95</v>
      </c>
      <c r="H6" s="1"/>
    </row>
    <row r="7" spans="1:8" ht="15" x14ac:dyDescent="0.25">
      <c r="A7" s="30">
        <v>6227649</v>
      </c>
      <c r="B7" s="90" t="s">
        <v>525</v>
      </c>
      <c r="C7" s="1"/>
      <c r="D7" s="59"/>
      <c r="E7" s="99">
        <v>91291</v>
      </c>
      <c r="F7" s="91">
        <v>70.3</v>
      </c>
      <c r="G7" s="92">
        <v>7.89</v>
      </c>
      <c r="H7" s="1"/>
    </row>
    <row r="8" spans="1:8" ht="15" x14ac:dyDescent="0.25">
      <c r="A8" s="26" t="s">
        <v>59</v>
      </c>
      <c r="B8" s="42" t="s">
        <v>8</v>
      </c>
      <c r="C8" s="4"/>
      <c r="D8" s="56"/>
      <c r="E8" s="56"/>
      <c r="F8" s="55"/>
      <c r="G8" s="57"/>
      <c r="H8" s="2"/>
    </row>
    <row r="9" spans="1:8" ht="15" x14ac:dyDescent="0.25">
      <c r="A9" s="30">
        <v>8810439</v>
      </c>
      <c r="B9" s="90" t="s">
        <v>537</v>
      </c>
      <c r="C9" s="3"/>
      <c r="D9" s="58"/>
      <c r="E9" s="99" t="s">
        <v>550</v>
      </c>
      <c r="F9" s="91">
        <v>2.37</v>
      </c>
      <c r="G9" s="92">
        <v>4.5599999999999996</v>
      </c>
      <c r="H9" s="1"/>
    </row>
    <row r="10" spans="1:8" ht="15" x14ac:dyDescent="0.25">
      <c r="A10" s="30">
        <v>691636</v>
      </c>
      <c r="B10" s="90" t="s">
        <v>539</v>
      </c>
      <c r="C10" s="3"/>
      <c r="D10" s="58"/>
      <c r="E10" s="99" t="s">
        <v>552</v>
      </c>
      <c r="F10" s="91">
        <v>9.09</v>
      </c>
      <c r="G10" s="92">
        <v>17.48</v>
      </c>
      <c r="H10" s="1"/>
    </row>
    <row r="11" spans="1:8" ht="15" x14ac:dyDescent="0.25">
      <c r="A11" s="26" t="s">
        <v>569</v>
      </c>
      <c r="B11" s="42" t="s">
        <v>8</v>
      </c>
      <c r="C11" s="4"/>
      <c r="D11" s="56"/>
      <c r="E11" s="56"/>
      <c r="F11" s="55"/>
      <c r="G11" s="57"/>
      <c r="H11" s="2"/>
    </row>
    <row r="12" spans="1:8" ht="15" x14ac:dyDescent="0.25">
      <c r="A12" s="30">
        <v>7006466</v>
      </c>
      <c r="B12" s="94" t="s">
        <v>570</v>
      </c>
      <c r="C12" s="3"/>
      <c r="D12" s="58"/>
      <c r="E12" s="100">
        <v>72013</v>
      </c>
      <c r="F12" s="95">
        <v>34.65</v>
      </c>
      <c r="G12" s="96">
        <v>21.77</v>
      </c>
      <c r="H12" s="1"/>
    </row>
    <row r="13" spans="1:8" ht="15" x14ac:dyDescent="0.25">
      <c r="A13" s="30">
        <v>4406003</v>
      </c>
      <c r="B13" s="94" t="s">
        <v>571</v>
      </c>
      <c r="C13" s="3"/>
      <c r="D13" s="58"/>
      <c r="E13" s="100">
        <v>73004</v>
      </c>
      <c r="F13" s="95">
        <v>45.98</v>
      </c>
      <c r="G13" s="96">
        <v>28.89</v>
      </c>
      <c r="H13" s="1"/>
    </row>
    <row r="14" spans="1:8" ht="15" x14ac:dyDescent="0.25">
      <c r="A14" s="26" t="s">
        <v>11</v>
      </c>
      <c r="B14" s="42" t="s">
        <v>8</v>
      </c>
      <c r="C14" s="4"/>
      <c r="D14" s="56"/>
      <c r="E14" s="56"/>
      <c r="F14" s="55"/>
      <c r="G14" s="57"/>
      <c r="H14" s="2"/>
    </row>
    <row r="15" spans="1:8" ht="15" x14ac:dyDescent="0.25">
      <c r="A15" s="30">
        <v>8382129</v>
      </c>
      <c r="B15" s="29" t="s">
        <v>635</v>
      </c>
      <c r="C15" s="3"/>
      <c r="D15" s="58"/>
      <c r="E15" s="22" t="s">
        <v>606</v>
      </c>
      <c r="F15" s="29">
        <v>9.7200000000000006</v>
      </c>
      <c r="G15" s="97">
        <v>6.65</v>
      </c>
      <c r="H15" s="1"/>
    </row>
    <row r="16" spans="1:8" ht="15" x14ac:dyDescent="0.25">
      <c r="A16" s="30">
        <v>2913855</v>
      </c>
      <c r="B16" s="29" t="s">
        <v>643</v>
      </c>
      <c r="C16" s="3"/>
      <c r="D16" s="58"/>
      <c r="E16" s="22" t="s">
        <v>615</v>
      </c>
      <c r="F16" s="29">
        <v>3.67</v>
      </c>
      <c r="G16" s="97">
        <v>2.5099999999999998</v>
      </c>
      <c r="H16" s="1"/>
    </row>
    <row r="17" spans="1:8" ht="15" x14ac:dyDescent="0.25">
      <c r="A17" s="30">
        <v>7488913</v>
      </c>
      <c r="B17" s="29" t="s">
        <v>652</v>
      </c>
      <c r="C17" s="3"/>
      <c r="D17" s="58"/>
      <c r="E17" s="22" t="s">
        <v>624</v>
      </c>
      <c r="F17" s="29">
        <v>6.93</v>
      </c>
      <c r="G17" s="97">
        <v>4.74</v>
      </c>
      <c r="H17" s="1"/>
    </row>
    <row r="18" spans="1:8" ht="15" x14ac:dyDescent="0.25">
      <c r="A18" s="30">
        <v>431504</v>
      </c>
      <c r="B18" s="29" t="s">
        <v>655</v>
      </c>
      <c r="C18" s="3"/>
      <c r="D18" s="58"/>
      <c r="E18" s="22" t="s">
        <v>627</v>
      </c>
      <c r="F18" s="29">
        <v>4.8099999999999996</v>
      </c>
      <c r="G18" s="97">
        <v>3.29</v>
      </c>
      <c r="H18" s="1"/>
    </row>
    <row r="19" spans="1:8" ht="15" x14ac:dyDescent="0.25">
      <c r="A19" s="26" t="s">
        <v>12</v>
      </c>
      <c r="B19" s="42" t="s">
        <v>8</v>
      </c>
      <c r="C19" s="4"/>
      <c r="D19" s="56"/>
      <c r="E19" s="56"/>
      <c r="F19" s="55"/>
      <c r="G19" s="57"/>
      <c r="H19" s="2"/>
    </row>
    <row r="20" spans="1:8" ht="15" x14ac:dyDescent="0.25">
      <c r="A20" s="30">
        <v>3076977</v>
      </c>
      <c r="B20" s="29" t="s">
        <v>572</v>
      </c>
      <c r="C20" s="3"/>
      <c r="D20" s="58"/>
      <c r="E20" s="22">
        <v>10000069097</v>
      </c>
      <c r="F20" s="29">
        <v>11.72</v>
      </c>
      <c r="G20" s="97">
        <v>36.36</v>
      </c>
      <c r="H20" s="1"/>
    </row>
    <row r="21" spans="1:8" ht="15" x14ac:dyDescent="0.25">
      <c r="A21" s="30">
        <v>3076977</v>
      </c>
      <c r="B21" s="29" t="s">
        <v>572</v>
      </c>
      <c r="C21" s="3"/>
      <c r="D21" s="58"/>
      <c r="E21" s="22">
        <v>10000069097</v>
      </c>
      <c r="F21" s="29">
        <v>11.72</v>
      </c>
      <c r="G21" s="97">
        <v>35.630000000000003</v>
      </c>
      <c r="H21" s="1"/>
    </row>
    <row r="22" spans="1:8" ht="15" x14ac:dyDescent="0.25">
      <c r="A22" s="30">
        <v>878114</v>
      </c>
      <c r="B22" s="29" t="s">
        <v>573</v>
      </c>
      <c r="C22" s="3"/>
      <c r="D22" s="58"/>
      <c r="E22" s="22">
        <v>10000013740</v>
      </c>
      <c r="F22" s="29">
        <v>22.85</v>
      </c>
      <c r="G22" s="97">
        <v>70.89</v>
      </c>
      <c r="H22" s="1"/>
    </row>
    <row r="23" spans="1:8" ht="15" x14ac:dyDescent="0.25">
      <c r="A23" s="30">
        <v>878114</v>
      </c>
      <c r="B23" s="29" t="s">
        <v>573</v>
      </c>
      <c r="C23" s="3"/>
      <c r="D23" s="58"/>
      <c r="E23" s="22">
        <v>10000013740</v>
      </c>
      <c r="F23" s="29">
        <v>22.85</v>
      </c>
      <c r="G23" s="97">
        <v>69.47</v>
      </c>
      <c r="H23" s="1"/>
    </row>
    <row r="24" spans="1:8" ht="15" x14ac:dyDescent="0.25">
      <c r="A24" s="30">
        <v>2018653</v>
      </c>
      <c r="B24" s="29" t="s">
        <v>574</v>
      </c>
      <c r="C24" s="3"/>
      <c r="D24" s="58"/>
      <c r="E24" s="22">
        <v>10000011750</v>
      </c>
      <c r="F24" s="29">
        <v>23.4</v>
      </c>
      <c r="G24" s="97">
        <v>72.599999999999994</v>
      </c>
      <c r="H24" s="1"/>
    </row>
    <row r="25" spans="1:8" ht="15" x14ac:dyDescent="0.25">
      <c r="A25" s="30">
        <v>2018653</v>
      </c>
      <c r="B25" s="29" t="s">
        <v>574</v>
      </c>
      <c r="C25" s="3"/>
      <c r="D25" s="58"/>
      <c r="E25" s="22">
        <v>10000011750</v>
      </c>
      <c r="F25" s="29">
        <v>23.4</v>
      </c>
      <c r="G25" s="97">
        <v>71.150000000000006</v>
      </c>
      <c r="H25" s="1"/>
    </row>
    <row r="26" spans="1:8" ht="15" x14ac:dyDescent="0.25">
      <c r="A26" s="30">
        <v>2391201</v>
      </c>
      <c r="B26" s="29" t="s">
        <v>577</v>
      </c>
      <c r="C26" s="3"/>
      <c r="D26" s="58"/>
      <c r="E26" s="22">
        <v>17023721120</v>
      </c>
      <c r="F26" s="29">
        <v>3.47</v>
      </c>
      <c r="G26" s="97">
        <v>6.66</v>
      </c>
      <c r="H26" s="1"/>
    </row>
    <row r="27" spans="1:8" ht="15" x14ac:dyDescent="0.25">
      <c r="A27" s="30">
        <v>1541871</v>
      </c>
      <c r="B27" s="29" t="s">
        <v>584</v>
      </c>
      <c r="C27" s="3"/>
      <c r="D27" s="58"/>
      <c r="E27" s="22">
        <v>10197770328</v>
      </c>
      <c r="F27" s="29">
        <v>11.13</v>
      </c>
      <c r="G27" s="97">
        <v>14.41</v>
      </c>
      <c r="H27" s="1"/>
    </row>
    <row r="28" spans="1:8" ht="15" x14ac:dyDescent="0.25">
      <c r="A28" s="30">
        <v>7109973</v>
      </c>
      <c r="B28" s="29" t="s">
        <v>586</v>
      </c>
      <c r="C28" s="3"/>
      <c r="D28" s="58"/>
      <c r="E28" s="22">
        <v>10363650928</v>
      </c>
      <c r="F28" s="29">
        <v>7.55</v>
      </c>
      <c r="G28" s="97">
        <v>9.77</v>
      </c>
      <c r="H28" s="1"/>
    </row>
    <row r="29" spans="1:8" ht="15" x14ac:dyDescent="0.25">
      <c r="A29" s="30">
        <v>1081433</v>
      </c>
      <c r="B29" s="29" t="s">
        <v>587</v>
      </c>
      <c r="C29" s="3"/>
      <c r="D29" s="58"/>
      <c r="E29" s="22">
        <v>10209800328</v>
      </c>
      <c r="F29" s="29">
        <v>17.29</v>
      </c>
      <c r="G29" s="97">
        <v>22.38</v>
      </c>
      <c r="H29" s="1"/>
    </row>
    <row r="30" spans="1:8" ht="15" x14ac:dyDescent="0.25">
      <c r="A30" s="30">
        <v>7977565</v>
      </c>
      <c r="B30" s="29" t="s">
        <v>588</v>
      </c>
      <c r="C30" s="3"/>
      <c r="D30" s="58"/>
      <c r="E30" s="22">
        <v>10046210928</v>
      </c>
      <c r="F30" s="29">
        <v>45.84</v>
      </c>
      <c r="G30" s="97">
        <v>59.34</v>
      </c>
      <c r="H30" s="1"/>
    </row>
    <row r="31" spans="1:8" ht="15" x14ac:dyDescent="0.25">
      <c r="A31" s="30">
        <v>5224989</v>
      </c>
      <c r="B31" s="29" t="s">
        <v>595</v>
      </c>
      <c r="C31" s="3"/>
      <c r="D31" s="58"/>
      <c r="E31" s="22">
        <v>10460120928</v>
      </c>
      <c r="F31" s="29">
        <v>5.69</v>
      </c>
      <c r="G31" s="97">
        <v>7.37</v>
      </c>
      <c r="H31" s="1"/>
    </row>
    <row r="32" spans="1:8" ht="15" x14ac:dyDescent="0.25">
      <c r="A32" s="30">
        <v>5224989</v>
      </c>
      <c r="B32" s="29" t="s">
        <v>595</v>
      </c>
      <c r="C32" s="3"/>
      <c r="D32" s="58"/>
      <c r="E32" s="22">
        <v>10460120928</v>
      </c>
      <c r="F32" s="29">
        <v>8.5299999999999994</v>
      </c>
      <c r="G32" s="97">
        <v>11.04</v>
      </c>
      <c r="H32" s="1"/>
    </row>
    <row r="33" spans="1:8" ht="15" x14ac:dyDescent="0.25">
      <c r="A33" s="30">
        <v>2971053</v>
      </c>
      <c r="B33" s="29" t="s">
        <v>598</v>
      </c>
      <c r="C33" s="3"/>
      <c r="D33" s="58"/>
      <c r="E33" s="22">
        <v>10164770928</v>
      </c>
      <c r="F33" s="29">
        <v>7.8</v>
      </c>
      <c r="G33" s="97">
        <v>10.1</v>
      </c>
      <c r="H33" s="1"/>
    </row>
    <row r="34" spans="1:8" ht="15" x14ac:dyDescent="0.25">
      <c r="A34" s="30">
        <v>2971053</v>
      </c>
      <c r="B34" s="29" t="s">
        <v>598</v>
      </c>
      <c r="C34" s="3"/>
      <c r="D34" s="58"/>
      <c r="E34" s="22">
        <v>10164770928</v>
      </c>
      <c r="F34" s="29">
        <v>8.2899999999999991</v>
      </c>
      <c r="G34" s="97">
        <v>10.73</v>
      </c>
      <c r="H34" s="1"/>
    </row>
    <row r="35" spans="1:8" ht="15" x14ac:dyDescent="0.25">
      <c r="A35" s="30">
        <v>2982365</v>
      </c>
      <c r="B35" s="29" t="s">
        <v>599</v>
      </c>
      <c r="C35" s="3"/>
      <c r="D35" s="58"/>
      <c r="E35" s="22">
        <v>10164780928</v>
      </c>
      <c r="F35" s="29">
        <v>7.8</v>
      </c>
      <c r="G35" s="97">
        <v>10.1</v>
      </c>
      <c r="H35" s="1"/>
    </row>
    <row r="36" spans="1:8" ht="15" x14ac:dyDescent="0.25">
      <c r="A36" s="30">
        <v>2982365</v>
      </c>
      <c r="B36" s="29" t="s">
        <v>599</v>
      </c>
      <c r="C36" s="3"/>
      <c r="D36" s="58"/>
      <c r="E36" s="22">
        <v>10164780928</v>
      </c>
      <c r="F36" s="29">
        <v>8.2899999999999991</v>
      </c>
      <c r="G36" s="97">
        <v>10.73</v>
      </c>
      <c r="H36" s="1"/>
    </row>
    <row r="37" spans="1:8" ht="15" x14ac:dyDescent="0.25">
      <c r="A37" s="30">
        <v>2018653</v>
      </c>
      <c r="B37" s="29" t="s">
        <v>574</v>
      </c>
      <c r="C37" s="3"/>
      <c r="D37" s="58"/>
      <c r="E37" s="22">
        <v>10000011750</v>
      </c>
      <c r="F37" s="29">
        <v>22.8</v>
      </c>
      <c r="G37" s="97">
        <v>70.73</v>
      </c>
      <c r="H37" s="1"/>
    </row>
    <row r="38" spans="1:8" ht="15" x14ac:dyDescent="0.25">
      <c r="A38" s="30">
        <v>2018653</v>
      </c>
      <c r="B38" s="29" t="s">
        <v>574</v>
      </c>
      <c r="C38" s="3"/>
      <c r="D38" s="58"/>
      <c r="E38" s="22">
        <v>10000011750</v>
      </c>
      <c r="F38" s="29">
        <v>22.8</v>
      </c>
      <c r="G38" s="97">
        <v>69.319999999999993</v>
      </c>
      <c r="H38" s="1"/>
    </row>
    <row r="39" spans="1:8" ht="15" x14ac:dyDescent="0.25">
      <c r="A39" s="30">
        <v>878114</v>
      </c>
      <c r="B39" s="29" t="s">
        <v>573</v>
      </c>
      <c r="C39" s="3"/>
      <c r="D39" s="58"/>
      <c r="E39" s="22">
        <v>10000013740</v>
      </c>
      <c r="F39" s="29">
        <v>22.72</v>
      </c>
      <c r="G39" s="97">
        <v>70.489999999999995</v>
      </c>
      <c r="H39" s="1"/>
    </row>
    <row r="40" spans="1:8" ht="15" x14ac:dyDescent="0.25">
      <c r="A40" s="30">
        <v>878114</v>
      </c>
      <c r="B40" s="29" t="s">
        <v>573</v>
      </c>
      <c r="C40" s="3"/>
      <c r="D40" s="58"/>
      <c r="E40" s="22">
        <v>10000013740</v>
      </c>
      <c r="F40" s="29">
        <v>22.72</v>
      </c>
      <c r="G40" s="97">
        <v>69.08</v>
      </c>
      <c r="H40" s="1"/>
    </row>
    <row r="41" spans="1:8" ht="15" x14ac:dyDescent="0.25">
      <c r="A41" s="30">
        <v>3076977</v>
      </c>
      <c r="B41" s="29" t="s">
        <v>572</v>
      </c>
      <c r="C41" s="3"/>
      <c r="D41" s="58"/>
      <c r="E41" s="22">
        <v>10000069097</v>
      </c>
      <c r="F41" s="29">
        <v>12.47</v>
      </c>
      <c r="G41" s="97">
        <v>38.69</v>
      </c>
      <c r="H41" s="1"/>
    </row>
    <row r="42" spans="1:8" ht="15" x14ac:dyDescent="0.25">
      <c r="A42" s="30">
        <v>3076977</v>
      </c>
      <c r="B42" s="29" t="s">
        <v>572</v>
      </c>
      <c r="C42" s="3"/>
      <c r="D42" s="58"/>
      <c r="E42" s="22">
        <v>10000069097</v>
      </c>
      <c r="F42" s="29">
        <v>12.47</v>
      </c>
      <c r="G42" s="97">
        <v>37.909999999999997</v>
      </c>
      <c r="H42" s="1"/>
    </row>
    <row r="43" spans="1:8" ht="60" x14ac:dyDescent="0.25">
      <c r="A43" s="107" t="s">
        <v>95</v>
      </c>
      <c r="B43" s="44" t="s">
        <v>43</v>
      </c>
      <c r="C43" s="9"/>
      <c r="D43" s="66"/>
      <c r="E43" s="66"/>
      <c r="F43" s="62"/>
      <c r="G43" s="67"/>
      <c r="H43" s="9"/>
    </row>
    <row r="44" spans="1:8" ht="15" x14ac:dyDescent="0.25">
      <c r="A44" s="30">
        <v>7057148</v>
      </c>
      <c r="B44" s="29" t="s">
        <v>200</v>
      </c>
      <c r="C44" s="3"/>
      <c r="D44" s="58"/>
      <c r="E44" s="22" t="s">
        <v>206</v>
      </c>
      <c r="F44" s="22" t="s">
        <v>211</v>
      </c>
      <c r="G44" s="88" t="s">
        <v>212</v>
      </c>
      <c r="H44" s="23"/>
    </row>
    <row r="45" spans="1:8" ht="15" x14ac:dyDescent="0.25">
      <c r="A45" s="28" t="s">
        <v>42</v>
      </c>
      <c r="B45" s="44" t="s">
        <v>43</v>
      </c>
      <c r="C45" s="8"/>
      <c r="D45" s="61"/>
      <c r="E45" s="61"/>
      <c r="F45" s="62"/>
      <c r="G45" s="63"/>
      <c r="H45" s="9"/>
    </row>
    <row r="46" spans="1:8" ht="15" x14ac:dyDescent="0.25">
      <c r="A46" s="30">
        <v>755395</v>
      </c>
      <c r="B46" s="29" t="s">
        <v>228</v>
      </c>
      <c r="C46" s="3"/>
      <c r="D46" s="58"/>
      <c r="E46" s="68">
        <v>7816</v>
      </c>
      <c r="F46" s="22" t="s">
        <v>249</v>
      </c>
      <c r="G46" s="88" t="s">
        <v>250</v>
      </c>
      <c r="H46" s="23"/>
    </row>
    <row r="47" spans="1:8" ht="15" x14ac:dyDescent="0.25">
      <c r="A47" s="30">
        <v>3222325</v>
      </c>
      <c r="B47" s="29" t="s">
        <v>32</v>
      </c>
      <c r="C47" s="3"/>
      <c r="D47" s="58"/>
      <c r="E47" s="22">
        <v>35086</v>
      </c>
      <c r="F47" s="22" t="s">
        <v>299</v>
      </c>
      <c r="G47" s="88" t="s">
        <v>300</v>
      </c>
      <c r="H47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ECA3D-A065-4B8F-846A-E560770BD5E6}">
  <dimension ref="A1:J37"/>
  <sheetViews>
    <sheetView topLeftCell="A15" workbookViewId="0">
      <selection activeCell="J41" sqref="J41"/>
    </sheetView>
  </sheetViews>
  <sheetFormatPr defaultRowHeight="12.75" x14ac:dyDescent="0.2"/>
  <sheetData>
    <row r="1" spans="1:10" x14ac:dyDescent="0.2">
      <c r="A1" t="s">
        <v>742</v>
      </c>
    </row>
    <row r="2" spans="1:10" s="12" customFormat="1" ht="15" x14ac:dyDescent="0.25">
      <c r="A2" s="6"/>
      <c r="B2" s="25" t="s">
        <v>10</v>
      </c>
      <c r="C2" s="41" t="s">
        <v>8</v>
      </c>
      <c r="D2" s="2"/>
      <c r="E2" s="55"/>
      <c r="F2" s="55"/>
      <c r="G2" s="57"/>
      <c r="H2" s="57"/>
      <c r="I2" s="2"/>
      <c r="J2" s="2"/>
    </row>
    <row r="3" spans="1:10" s="12" customFormat="1" ht="15" x14ac:dyDescent="0.25">
      <c r="A3" s="6"/>
      <c r="B3" s="30">
        <v>7094195</v>
      </c>
      <c r="C3" s="90" t="s">
        <v>553</v>
      </c>
      <c r="D3" s="1" t="s">
        <v>700</v>
      </c>
      <c r="E3" s="59"/>
      <c r="F3" s="99">
        <v>25401</v>
      </c>
      <c r="G3" s="91">
        <v>8.6999999999999993</v>
      </c>
      <c r="H3" s="93">
        <v>16.73</v>
      </c>
      <c r="I3" s="1" t="s">
        <v>4</v>
      </c>
      <c r="J3" s="1" t="s">
        <v>4</v>
      </c>
    </row>
    <row r="4" spans="1:10" s="12" customFormat="1" ht="15" x14ac:dyDescent="0.25">
      <c r="A4" s="6"/>
      <c r="B4" s="30">
        <v>4564876</v>
      </c>
      <c r="C4" s="90" t="s">
        <v>554</v>
      </c>
      <c r="D4" s="1" t="s">
        <v>700</v>
      </c>
      <c r="E4" s="59"/>
      <c r="F4" s="99">
        <v>25411</v>
      </c>
      <c r="G4" s="91">
        <v>8.6999999999999993</v>
      </c>
      <c r="H4" s="93">
        <v>16.73</v>
      </c>
      <c r="I4" s="1" t="s">
        <v>138</v>
      </c>
      <c r="J4" s="1" t="s">
        <v>4</v>
      </c>
    </row>
    <row r="5" spans="1:10" s="12" customFormat="1" ht="15" x14ac:dyDescent="0.25">
      <c r="A5" s="6"/>
      <c r="B5" s="30">
        <v>7038999</v>
      </c>
      <c r="C5" s="90" t="s">
        <v>555</v>
      </c>
      <c r="D5" s="1" t="s">
        <v>701</v>
      </c>
      <c r="E5" s="59"/>
      <c r="F5" s="99">
        <v>25414</v>
      </c>
      <c r="G5" s="91">
        <v>7.8</v>
      </c>
      <c r="H5" s="93">
        <v>15</v>
      </c>
      <c r="I5" s="1" t="s">
        <v>138</v>
      </c>
      <c r="J5" s="1" t="s">
        <v>4</v>
      </c>
    </row>
    <row r="6" spans="1:10" s="12" customFormat="1" ht="15" x14ac:dyDescent="0.25">
      <c r="A6" s="6"/>
      <c r="B6" s="30">
        <v>7036255</v>
      </c>
      <c r="C6" s="90" t="s">
        <v>556</v>
      </c>
      <c r="D6" s="1" t="s">
        <v>697</v>
      </c>
      <c r="E6" s="59"/>
      <c r="F6" s="99">
        <v>25417</v>
      </c>
      <c r="G6" s="91">
        <v>8.6999999999999993</v>
      </c>
      <c r="H6" s="93">
        <v>16.73</v>
      </c>
      <c r="I6" s="1" t="s">
        <v>137</v>
      </c>
      <c r="J6" s="1" t="s">
        <v>4</v>
      </c>
    </row>
    <row r="7" spans="1:10" s="12" customFormat="1" ht="15" x14ac:dyDescent="0.25">
      <c r="A7" s="6"/>
      <c r="B7" s="30">
        <v>5009709</v>
      </c>
      <c r="C7" s="90" t="s">
        <v>557</v>
      </c>
      <c r="D7" s="89">
        <v>44956</v>
      </c>
      <c r="E7" s="59"/>
      <c r="F7" s="99">
        <v>61406</v>
      </c>
      <c r="G7" s="91">
        <v>1.71</v>
      </c>
      <c r="H7" s="93">
        <v>3.32</v>
      </c>
      <c r="I7" s="1" t="s">
        <v>138</v>
      </c>
      <c r="J7" s="1" t="s">
        <v>3</v>
      </c>
    </row>
    <row r="8" spans="1:10" s="12" customFormat="1" ht="15" x14ac:dyDescent="0.25">
      <c r="A8" s="6"/>
      <c r="B8" s="30">
        <v>2282034</v>
      </c>
      <c r="C8" s="90" t="s">
        <v>558</v>
      </c>
      <c r="D8" s="1" t="s">
        <v>702</v>
      </c>
      <c r="E8" s="59"/>
      <c r="F8" s="99">
        <v>61411</v>
      </c>
      <c r="G8" s="91">
        <v>1.56</v>
      </c>
      <c r="H8" s="93">
        <v>3.03</v>
      </c>
      <c r="I8" s="1" t="s">
        <v>138</v>
      </c>
      <c r="J8" s="1" t="s">
        <v>4</v>
      </c>
    </row>
    <row r="9" spans="1:10" s="12" customFormat="1" ht="15" x14ac:dyDescent="0.25">
      <c r="A9" s="6"/>
      <c r="B9" s="30">
        <v>3223825</v>
      </c>
      <c r="C9" s="90" t="s">
        <v>559</v>
      </c>
      <c r="D9" s="1" t="s">
        <v>703</v>
      </c>
      <c r="E9" s="59"/>
      <c r="F9" s="99">
        <v>61418</v>
      </c>
      <c r="G9" s="91">
        <v>1.56</v>
      </c>
      <c r="H9" s="93">
        <v>3.03</v>
      </c>
      <c r="I9" s="1" t="s">
        <v>138</v>
      </c>
      <c r="J9" s="1" t="s">
        <v>3</v>
      </c>
    </row>
    <row r="10" spans="1:10" s="12" customFormat="1" ht="15" x14ac:dyDescent="0.25">
      <c r="A10" s="6"/>
      <c r="B10" s="30">
        <v>5953744</v>
      </c>
      <c r="C10" s="90" t="s">
        <v>560</v>
      </c>
      <c r="D10" s="1"/>
      <c r="E10" s="59"/>
      <c r="F10" s="99">
        <v>61925</v>
      </c>
      <c r="G10" s="91">
        <v>1.43</v>
      </c>
      <c r="H10" s="93">
        <v>2.78</v>
      </c>
      <c r="I10" s="1"/>
      <c r="J10" s="1"/>
    </row>
    <row r="11" spans="1:10" s="12" customFormat="1" ht="60" x14ac:dyDescent="0.25">
      <c r="A11" s="6"/>
      <c r="B11" s="86" t="s">
        <v>568</v>
      </c>
      <c r="C11" s="42" t="s">
        <v>8</v>
      </c>
      <c r="D11" s="4"/>
      <c r="E11" s="56"/>
      <c r="F11" s="56"/>
      <c r="G11" s="55"/>
      <c r="H11" s="57"/>
      <c r="I11" s="2"/>
      <c r="J11" s="2"/>
    </row>
    <row r="12" spans="1:10" s="12" customFormat="1" ht="15" x14ac:dyDescent="0.25">
      <c r="A12" s="6"/>
      <c r="B12" s="30">
        <v>4346377</v>
      </c>
      <c r="C12" s="94" t="s">
        <v>561</v>
      </c>
      <c r="D12" s="3" t="s">
        <v>704</v>
      </c>
      <c r="E12" s="58"/>
      <c r="F12" s="100">
        <v>207130</v>
      </c>
      <c r="G12" s="95">
        <v>1.0587</v>
      </c>
      <c r="H12" s="96">
        <v>1.66</v>
      </c>
      <c r="I12" s="1" t="s">
        <v>137</v>
      </c>
      <c r="J12" s="1" t="s">
        <v>4</v>
      </c>
    </row>
    <row r="13" spans="1:10" s="12" customFormat="1" ht="15" x14ac:dyDescent="0.25">
      <c r="A13" s="6"/>
      <c r="B13" s="30">
        <v>7014312</v>
      </c>
      <c r="C13" s="94" t="s">
        <v>562</v>
      </c>
      <c r="D13" s="3"/>
      <c r="E13" s="58"/>
      <c r="F13" s="100">
        <v>263118</v>
      </c>
      <c r="G13" s="95">
        <v>1.0222</v>
      </c>
      <c r="H13" s="96">
        <v>1.6</v>
      </c>
      <c r="I13" s="1"/>
      <c r="J13" s="1"/>
    </row>
    <row r="14" spans="1:10" s="12" customFormat="1" ht="15" x14ac:dyDescent="0.25">
      <c r="A14" s="6"/>
      <c r="B14" s="30">
        <v>7014312</v>
      </c>
      <c r="C14" s="94" t="s">
        <v>562</v>
      </c>
      <c r="D14" s="3"/>
      <c r="E14" s="58"/>
      <c r="F14" s="100">
        <v>263118</v>
      </c>
      <c r="G14" s="95">
        <v>0</v>
      </c>
      <c r="H14" s="96">
        <v>0</v>
      </c>
      <c r="I14" s="1"/>
      <c r="J14" s="1"/>
    </row>
    <row r="15" spans="1:10" s="12" customFormat="1" ht="15" x14ac:dyDescent="0.25">
      <c r="A15" s="6"/>
      <c r="B15" s="30">
        <v>6969612</v>
      </c>
      <c r="C15" s="94" t="s">
        <v>563</v>
      </c>
      <c r="D15" s="3" t="s">
        <v>705</v>
      </c>
      <c r="E15" s="58"/>
      <c r="F15" s="100">
        <v>317004</v>
      </c>
      <c r="G15" s="95">
        <v>0.35399999999999998</v>
      </c>
      <c r="H15" s="96">
        <v>0.55000000000000004</v>
      </c>
      <c r="I15" s="1" t="s">
        <v>138</v>
      </c>
      <c r="J15" s="1" t="s">
        <v>4</v>
      </c>
    </row>
    <row r="16" spans="1:10" s="12" customFormat="1" ht="15" x14ac:dyDescent="0.25">
      <c r="A16" s="6"/>
      <c r="B16" s="30">
        <v>6969612</v>
      </c>
      <c r="C16" s="94" t="s">
        <v>563</v>
      </c>
      <c r="D16" s="3" t="s">
        <v>705</v>
      </c>
      <c r="E16" s="58"/>
      <c r="F16" s="100">
        <v>317004</v>
      </c>
      <c r="G16" s="95">
        <v>0.60670000000000002</v>
      </c>
      <c r="H16" s="96">
        <v>0.95</v>
      </c>
      <c r="I16" s="1" t="s">
        <v>138</v>
      </c>
      <c r="J16" s="1" t="s">
        <v>4</v>
      </c>
    </row>
    <row r="17" spans="1:10" s="12" customFormat="1" ht="15" x14ac:dyDescent="0.25">
      <c r="A17" s="6"/>
      <c r="B17" s="30">
        <v>6969612</v>
      </c>
      <c r="C17" s="94" t="s">
        <v>563</v>
      </c>
      <c r="D17" s="3" t="s">
        <v>705</v>
      </c>
      <c r="E17" s="58"/>
      <c r="F17" s="100">
        <v>317004</v>
      </c>
      <c r="G17" s="95">
        <v>1.6000000000000001E-3</v>
      </c>
      <c r="H17" s="96">
        <v>7.0000000000000007E-2</v>
      </c>
      <c r="I17" s="1" t="s">
        <v>138</v>
      </c>
      <c r="J17" s="1" t="s">
        <v>4</v>
      </c>
    </row>
    <row r="18" spans="1:10" s="12" customFormat="1" ht="15" x14ac:dyDescent="0.25">
      <c r="A18" s="6"/>
      <c r="B18" s="30">
        <v>3162144</v>
      </c>
      <c r="C18" s="94" t="s">
        <v>564</v>
      </c>
      <c r="D18" s="3"/>
      <c r="E18" s="58"/>
      <c r="F18" s="100">
        <v>612620</v>
      </c>
      <c r="G18" s="95">
        <v>1.0485</v>
      </c>
      <c r="H18" s="96">
        <v>1.64</v>
      </c>
      <c r="I18" s="1"/>
      <c r="J18" s="1"/>
    </row>
    <row r="19" spans="1:10" s="12" customFormat="1" ht="15" x14ac:dyDescent="0.25">
      <c r="A19" s="6"/>
      <c r="B19" s="30">
        <v>7058749</v>
      </c>
      <c r="C19" s="94" t="s">
        <v>565</v>
      </c>
      <c r="D19" s="3"/>
      <c r="E19" s="58"/>
      <c r="F19" s="100">
        <v>616630</v>
      </c>
      <c r="G19" s="95">
        <v>0.51829999999999998</v>
      </c>
      <c r="H19" s="96">
        <v>0.82</v>
      </c>
      <c r="I19" s="1"/>
      <c r="J19" s="1"/>
    </row>
    <row r="20" spans="1:10" s="12" customFormat="1" ht="15" x14ac:dyDescent="0.25">
      <c r="A20" s="6"/>
      <c r="B20" s="30">
        <v>7058749</v>
      </c>
      <c r="C20" s="94" t="s">
        <v>565</v>
      </c>
      <c r="D20" s="3"/>
      <c r="E20" s="58"/>
      <c r="F20" s="100">
        <v>616630</v>
      </c>
      <c r="G20" s="95">
        <v>0.45069999999999999</v>
      </c>
      <c r="H20" s="96">
        <v>0.7</v>
      </c>
      <c r="I20" s="1"/>
      <c r="J20" s="1"/>
    </row>
    <row r="21" spans="1:10" s="12" customFormat="1" ht="15" x14ac:dyDescent="0.25">
      <c r="A21" s="6"/>
      <c r="B21" s="30">
        <v>6122606</v>
      </c>
      <c r="C21" s="94" t="s">
        <v>566</v>
      </c>
      <c r="D21" s="3" t="s">
        <v>706</v>
      </c>
      <c r="E21" s="58"/>
      <c r="F21" s="100">
        <v>836402</v>
      </c>
      <c r="G21" s="95">
        <v>0.83079999999999998</v>
      </c>
      <c r="H21" s="96">
        <v>1.3</v>
      </c>
      <c r="I21" s="1" t="s">
        <v>138</v>
      </c>
      <c r="J21" s="1" t="s">
        <v>4</v>
      </c>
    </row>
    <row r="22" spans="1:10" s="12" customFormat="1" ht="15" x14ac:dyDescent="0.25">
      <c r="A22" s="6"/>
      <c r="B22" s="30">
        <v>6122606</v>
      </c>
      <c r="C22" s="94" t="s">
        <v>566</v>
      </c>
      <c r="D22" s="3" t="s">
        <v>706</v>
      </c>
      <c r="E22" s="58"/>
      <c r="F22" s="100">
        <v>836402</v>
      </c>
      <c r="G22" s="95">
        <v>5.7999999999999996E-3</v>
      </c>
      <c r="H22" s="96">
        <v>0.12</v>
      </c>
      <c r="I22" s="1" t="s">
        <v>138</v>
      </c>
      <c r="J22" s="1" t="s">
        <v>4</v>
      </c>
    </row>
    <row r="23" spans="1:10" s="12" customFormat="1" ht="15" x14ac:dyDescent="0.25">
      <c r="A23" s="6"/>
      <c r="B23" s="30">
        <v>8051007</v>
      </c>
      <c r="C23" s="94" t="s">
        <v>567</v>
      </c>
      <c r="D23" s="3" t="s">
        <v>707</v>
      </c>
      <c r="E23" s="58"/>
      <c r="F23" s="100">
        <v>846902</v>
      </c>
      <c r="G23" s="95">
        <v>1.0255000000000001</v>
      </c>
      <c r="H23" s="96">
        <v>1.61</v>
      </c>
      <c r="I23" s="1" t="s">
        <v>138</v>
      </c>
      <c r="J23" s="1" t="s">
        <v>4</v>
      </c>
    </row>
    <row r="24" spans="1:10" s="12" customFormat="1" ht="15" x14ac:dyDescent="0.25">
      <c r="A24" s="6"/>
      <c r="B24" s="30">
        <v>8051007</v>
      </c>
      <c r="C24" s="94" t="s">
        <v>567</v>
      </c>
      <c r="D24" s="3" t="s">
        <v>707</v>
      </c>
      <c r="E24" s="58"/>
      <c r="F24" s="100">
        <v>846902</v>
      </c>
      <c r="G24" s="95">
        <v>3.15E-2</v>
      </c>
      <c r="H24" s="96">
        <v>0.52</v>
      </c>
      <c r="I24" s="1" t="s">
        <v>138</v>
      </c>
      <c r="J24" s="1" t="s">
        <v>4</v>
      </c>
    </row>
    <row r="25" spans="1:10" s="12" customFormat="1" ht="15" x14ac:dyDescent="0.25">
      <c r="A25" s="6"/>
      <c r="B25" s="26" t="s">
        <v>61</v>
      </c>
      <c r="C25" s="42" t="s">
        <v>8</v>
      </c>
      <c r="D25" s="4"/>
      <c r="E25" s="56"/>
      <c r="F25" s="56"/>
      <c r="G25" s="55"/>
      <c r="H25" s="57"/>
      <c r="I25" s="2"/>
      <c r="J25" s="2"/>
    </row>
    <row r="26" spans="1:10" s="12" customFormat="1" ht="15" x14ac:dyDescent="0.25">
      <c r="A26" s="6"/>
      <c r="B26" s="30">
        <v>2593527</v>
      </c>
      <c r="C26" s="94" t="s">
        <v>663</v>
      </c>
      <c r="D26" s="3"/>
      <c r="E26" s="58"/>
      <c r="F26" s="100" t="s">
        <v>671</v>
      </c>
      <c r="G26" s="95">
        <v>23.55</v>
      </c>
      <c r="H26" s="96">
        <v>73.06</v>
      </c>
      <c r="I26" s="1"/>
      <c r="J26" s="1"/>
    </row>
    <row r="27" spans="1:10" s="12" customFormat="1" ht="15" x14ac:dyDescent="0.25">
      <c r="A27" s="6"/>
      <c r="B27" s="30">
        <v>5275993</v>
      </c>
      <c r="C27" s="94" t="s">
        <v>664</v>
      </c>
      <c r="D27" s="3"/>
      <c r="E27" s="58"/>
      <c r="F27" s="100" t="s">
        <v>672</v>
      </c>
      <c r="G27" s="95">
        <v>15</v>
      </c>
      <c r="H27" s="96">
        <v>29.21</v>
      </c>
      <c r="I27" s="1"/>
      <c r="J27" s="1"/>
    </row>
    <row r="28" spans="1:10" s="12" customFormat="1" ht="15" x14ac:dyDescent="0.25">
      <c r="A28" s="6"/>
      <c r="B28" s="30">
        <v>7310830</v>
      </c>
      <c r="C28" s="94" t="s">
        <v>665</v>
      </c>
      <c r="D28" s="3"/>
      <c r="E28" s="58"/>
      <c r="F28" s="100" t="s">
        <v>673</v>
      </c>
      <c r="G28" s="95">
        <v>8.1</v>
      </c>
      <c r="H28" s="96">
        <v>15.78</v>
      </c>
      <c r="I28" s="1"/>
      <c r="J28" s="1"/>
    </row>
    <row r="29" spans="1:10" s="12" customFormat="1" ht="15" x14ac:dyDescent="0.25">
      <c r="A29" s="6"/>
      <c r="B29" s="30">
        <v>7094442</v>
      </c>
      <c r="C29" s="94" t="s">
        <v>666</v>
      </c>
      <c r="D29" s="3"/>
      <c r="E29" s="58"/>
      <c r="F29" s="100" t="s">
        <v>674</v>
      </c>
      <c r="G29" s="95">
        <v>15</v>
      </c>
      <c r="H29" s="96">
        <v>29.21</v>
      </c>
      <c r="I29" s="1"/>
      <c r="J29" s="1"/>
    </row>
    <row r="30" spans="1:10" s="12" customFormat="1" ht="15" x14ac:dyDescent="0.25">
      <c r="A30" s="6"/>
      <c r="B30" s="30">
        <v>748762</v>
      </c>
      <c r="C30" s="94" t="s">
        <v>667</v>
      </c>
      <c r="D30" s="3"/>
      <c r="E30" s="58"/>
      <c r="F30" s="100" t="s">
        <v>675</v>
      </c>
      <c r="G30" s="95">
        <v>8.11</v>
      </c>
      <c r="H30" s="96">
        <v>15.8</v>
      </c>
      <c r="I30" s="1"/>
      <c r="J30" s="1"/>
    </row>
    <row r="31" spans="1:10" s="12" customFormat="1" ht="15" x14ac:dyDescent="0.25">
      <c r="A31" s="6"/>
      <c r="B31" s="30">
        <v>1068281</v>
      </c>
      <c r="C31" s="94" t="s">
        <v>668</v>
      </c>
      <c r="D31" s="3"/>
      <c r="E31" s="58"/>
      <c r="F31" s="100" t="s">
        <v>676</v>
      </c>
      <c r="G31" s="95">
        <v>5.12</v>
      </c>
      <c r="H31" s="96">
        <v>9.9700000000000006</v>
      </c>
      <c r="I31" s="1"/>
      <c r="J31" s="1"/>
    </row>
    <row r="32" spans="1:10" s="12" customFormat="1" ht="15" x14ac:dyDescent="0.25">
      <c r="A32" s="6"/>
      <c r="B32" s="30">
        <v>7008166</v>
      </c>
      <c r="C32" s="94" t="s">
        <v>669</v>
      </c>
      <c r="D32" s="3"/>
      <c r="E32" s="58"/>
      <c r="F32" s="100" t="s">
        <v>677</v>
      </c>
      <c r="G32" s="95">
        <v>5.12</v>
      </c>
      <c r="H32" s="96">
        <v>9.9700000000000006</v>
      </c>
      <c r="I32" s="1"/>
      <c r="J32" s="1"/>
    </row>
    <row r="33" spans="1:10" s="12" customFormat="1" ht="15" x14ac:dyDescent="0.25">
      <c r="A33" s="6"/>
      <c r="B33" s="30">
        <v>7075449</v>
      </c>
      <c r="C33" s="94" t="s">
        <v>670</v>
      </c>
      <c r="D33" s="3" t="s">
        <v>145</v>
      </c>
      <c r="E33" s="58"/>
      <c r="F33" s="100" t="s">
        <v>678</v>
      </c>
      <c r="G33" s="95">
        <v>7.2</v>
      </c>
      <c r="H33" s="96">
        <v>14.02</v>
      </c>
      <c r="I33" s="1" t="s">
        <v>138</v>
      </c>
      <c r="J33" s="1" t="s">
        <v>3</v>
      </c>
    </row>
    <row r="34" spans="1:10" s="12" customFormat="1" ht="15" x14ac:dyDescent="0.25">
      <c r="A34" s="6"/>
      <c r="B34" s="26" t="s">
        <v>60</v>
      </c>
      <c r="C34" s="42" t="s">
        <v>8</v>
      </c>
      <c r="D34" s="4"/>
      <c r="E34" s="56"/>
      <c r="F34" s="56"/>
      <c r="G34" s="55"/>
      <c r="H34" s="57"/>
      <c r="I34" s="2"/>
      <c r="J34" s="2"/>
    </row>
    <row r="35" spans="1:10" s="12" customFormat="1" ht="15" x14ac:dyDescent="0.25">
      <c r="A35" s="6"/>
      <c r="B35" s="27" t="s">
        <v>62</v>
      </c>
      <c r="C35" s="43"/>
      <c r="D35" s="3"/>
      <c r="E35" s="58"/>
      <c r="F35" s="58"/>
      <c r="G35" s="59"/>
      <c r="H35" s="60"/>
      <c r="I35" s="1"/>
      <c r="J35" s="1"/>
    </row>
    <row r="36" spans="1:10" s="12" customFormat="1" ht="15" x14ac:dyDescent="0.25">
      <c r="A36" s="16"/>
      <c r="B36" s="28" t="s">
        <v>54</v>
      </c>
      <c r="C36" s="44" t="s">
        <v>43</v>
      </c>
      <c r="D36" s="8"/>
      <c r="E36" s="61"/>
      <c r="F36" s="61"/>
      <c r="G36" s="62"/>
      <c r="H36" s="63"/>
      <c r="I36" s="9"/>
      <c r="J36" s="9"/>
    </row>
    <row r="37" spans="1:10" s="12" customFormat="1" ht="15" x14ac:dyDescent="0.25">
      <c r="A37" s="16"/>
      <c r="B37" s="27"/>
      <c r="C37" s="43"/>
      <c r="D37" s="3"/>
      <c r="E37" s="58"/>
      <c r="F37" s="58"/>
      <c r="G37" s="59"/>
      <c r="H37" s="60"/>
      <c r="I37" s="1"/>
      <c r="J37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E385E4C647DF4A989A1B6C0A2DB48A" ma:contentTypeVersion="17" ma:contentTypeDescription="Create a new document." ma:contentTypeScope="" ma:versionID="c3c16202a717ec560c1217557b1642cf">
  <xsd:schema xmlns:xsd="http://www.w3.org/2001/XMLSchema" xmlns:xs="http://www.w3.org/2001/XMLSchema" xmlns:p="http://schemas.microsoft.com/office/2006/metadata/properties" xmlns:ns2="52f8c698-a160-4f8d-ad2a-2cb8f564aaef" xmlns:ns3="db82844f-dd45-4391-9590-5b3db2e338ef" xmlns:ns4="bcbae39e-36bf-459c-969b-b5aed0e03b32" targetNamespace="http://schemas.microsoft.com/office/2006/metadata/properties" ma:root="true" ma:fieldsID="67259bae25d17c14c864070a5587a340" ns2:_="" ns3:_="" ns4:_="">
    <xsd:import namespace="52f8c698-a160-4f8d-ad2a-2cb8f564aaef"/>
    <xsd:import namespace="db82844f-dd45-4391-9590-5b3db2e338ef"/>
    <xsd:import namespace="bcbae39e-36bf-459c-969b-b5aed0e03b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8c698-a160-4f8d-ad2a-2cb8f564aa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82844f-dd45-4391-9590-5b3db2e338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77b0785-a8ba-4066-b7ef-e34809d9b5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bae39e-36bf-459c-969b-b5aed0e03b32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09634710-2293-4bc9-9956-e04d951460b8}" ma:internalName="TaxCatchAll" ma:showField="CatchAllData" ma:web="52f8c698-a160-4f8d-ad2a-2cb8f564aa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cbae39e-36bf-459c-969b-b5aed0e03b32" xsi:nil="true"/>
    <lcf76f155ced4ddcb4097134ff3c332f xmlns="db82844f-dd45-4391-9590-5b3db2e338e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87CD4E9-B64F-4F3A-B906-0B43A13224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f8c698-a160-4f8d-ad2a-2cb8f564aaef"/>
    <ds:schemaRef ds:uri="db82844f-dd45-4391-9590-5b3db2e338ef"/>
    <ds:schemaRef ds:uri="bcbae39e-36bf-459c-969b-b5aed0e03b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8E8E09-BDAD-4C93-9A3C-6156A38F56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B8427F-05C6-489D-B2C4-A35195ECE526}">
  <ds:schemaRefs>
    <ds:schemaRef ds:uri="http://schemas.microsoft.com/office/2006/metadata/properties"/>
    <ds:schemaRef ds:uri="http://schemas.microsoft.com/office/infopath/2007/PartnerControls"/>
    <ds:schemaRef ds:uri="bcbae39e-36bf-459c-969b-b5aed0e03b32"/>
    <ds:schemaRef ds:uri="db82844f-dd45-4391-9590-5b3db2e338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complete</vt:lpstr>
      <vt:lpstr>stocked</vt:lpstr>
      <vt:lpstr>NO STOCK</vt:lpstr>
      <vt:lpstr>NO NOI Business 23-24</vt:lpstr>
      <vt:lpstr>complete!Print_Area</vt:lpstr>
      <vt:lpstr>stocked!Print_Area</vt:lpstr>
      <vt:lpstr>complete!Print_Titles</vt:lpstr>
      <vt:lpstr>stocked!Print_Titles</vt:lpstr>
    </vt:vector>
  </TitlesOfParts>
  <Company>Sysco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Howe, Heather S</dc:creator>
  <cp:lastModifiedBy>Hartley, David</cp:lastModifiedBy>
  <cp:lastPrinted>2023-10-18T18:58:46Z</cp:lastPrinted>
  <dcterms:created xsi:type="dcterms:W3CDTF">2022-08-12T20:19:45Z</dcterms:created>
  <dcterms:modified xsi:type="dcterms:W3CDTF">2024-01-18T20:22:30Z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0x01010038E385E4C647DF4A989A1B6C0A2DB48A</vt:lpwstr>
  </property>
  <property fmtid="{D5CDD505-2E9C-101B-9397-08002B2CF9AE}" pid="3" name="MediaServiceImageTags">
    <vt:lpwstr/>
  </property>
</Properties>
</file>