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PA\Required Reports\Over Under EPS Report\2022-23\"/>
    </mc:Choice>
  </mc:AlternateContent>
  <xr:revisionPtr revIDLastSave="0" documentId="13_ncr:1_{BFB6D56D-31DA-4AC4-B71F-1C47F5075E82}" xr6:coauthVersionLast="47" xr6:coauthVersionMax="47" xr10:uidLastSave="{00000000-0000-0000-0000-000000000000}"/>
  <bookViews>
    <workbookView xWindow="28680" yWindow="-120" windowWidth="29040" windowHeight="15840" xr2:uid="{097AAE10-CEDA-4B64-B1DA-E71FAD3E3441}"/>
  </bookViews>
  <sheets>
    <sheet name="Report" sheetId="1" r:id="rId1"/>
  </sheets>
  <definedNames>
    <definedName name="_xlnm.Print_Titles" localSheetId="0">Report!$5:$10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5" i="1" l="1"/>
  <c r="N265" i="1" s="1"/>
  <c r="O265" i="1" s="1"/>
  <c r="F265" i="1"/>
  <c r="L264" i="1"/>
  <c r="N264" i="1" s="1"/>
  <c r="O264" i="1" s="1"/>
  <c r="F264" i="1"/>
  <c r="L263" i="1"/>
  <c r="N263" i="1" s="1"/>
  <c r="O263" i="1" s="1"/>
  <c r="F263" i="1"/>
  <c r="O262" i="1"/>
  <c r="N262" i="1"/>
  <c r="L262" i="1"/>
  <c r="F262" i="1"/>
  <c r="N261" i="1"/>
  <c r="O261" i="1" s="1"/>
  <c r="L261" i="1"/>
  <c r="F261" i="1"/>
  <c r="L260" i="1"/>
  <c r="N260" i="1" s="1"/>
  <c r="O260" i="1" s="1"/>
  <c r="F260" i="1"/>
  <c r="O259" i="1"/>
  <c r="N259" i="1"/>
  <c r="L259" i="1"/>
  <c r="F259" i="1"/>
  <c r="N258" i="1"/>
  <c r="O258" i="1" s="1"/>
  <c r="L258" i="1"/>
  <c r="F258" i="1"/>
  <c r="L257" i="1"/>
  <c r="N257" i="1" s="1"/>
  <c r="O257" i="1" s="1"/>
  <c r="F257" i="1"/>
  <c r="O256" i="1"/>
  <c r="N256" i="1"/>
  <c r="L256" i="1"/>
  <c r="F256" i="1"/>
  <c r="N255" i="1"/>
  <c r="O255" i="1" s="1"/>
  <c r="L255" i="1"/>
  <c r="F255" i="1"/>
  <c r="L254" i="1"/>
  <c r="N254" i="1" s="1"/>
  <c r="O254" i="1" s="1"/>
  <c r="F254" i="1"/>
  <c r="O253" i="1"/>
  <c r="N253" i="1"/>
  <c r="L253" i="1"/>
  <c r="F253" i="1"/>
  <c r="N252" i="1"/>
  <c r="O252" i="1" s="1"/>
  <c r="L252" i="1"/>
  <c r="F252" i="1"/>
  <c r="L251" i="1"/>
  <c r="N251" i="1" s="1"/>
  <c r="O251" i="1" s="1"/>
  <c r="F251" i="1"/>
  <c r="O250" i="1"/>
  <c r="N250" i="1"/>
  <c r="L250" i="1"/>
  <c r="F250" i="1"/>
  <c r="N249" i="1"/>
  <c r="O249" i="1" s="1"/>
  <c r="L249" i="1"/>
  <c r="F249" i="1"/>
  <c r="L248" i="1"/>
  <c r="N248" i="1" s="1"/>
  <c r="O248" i="1" s="1"/>
  <c r="F248" i="1"/>
  <c r="O247" i="1"/>
  <c r="N247" i="1"/>
  <c r="L247" i="1"/>
  <c r="F247" i="1"/>
  <c r="N246" i="1"/>
  <c r="O246" i="1" s="1"/>
  <c r="L246" i="1"/>
  <c r="F246" i="1"/>
  <c r="L245" i="1"/>
  <c r="N245" i="1" s="1"/>
  <c r="O245" i="1" s="1"/>
  <c r="F245" i="1"/>
  <c r="O244" i="1"/>
  <c r="N244" i="1"/>
  <c r="L244" i="1"/>
  <c r="F244" i="1"/>
  <c r="O243" i="1"/>
  <c r="N243" i="1"/>
  <c r="L243" i="1"/>
  <c r="L242" i="1"/>
  <c r="N242" i="1" s="1"/>
  <c r="O242" i="1" s="1"/>
  <c r="F242" i="1"/>
  <c r="O241" i="1"/>
  <c r="N241" i="1"/>
  <c r="L241" i="1"/>
  <c r="F241" i="1"/>
  <c r="L240" i="1"/>
  <c r="N240" i="1" s="1"/>
  <c r="O240" i="1" s="1"/>
  <c r="F240" i="1"/>
  <c r="L239" i="1"/>
  <c r="N239" i="1" s="1"/>
  <c r="O239" i="1" s="1"/>
  <c r="F239" i="1"/>
  <c r="O238" i="1"/>
  <c r="N238" i="1"/>
  <c r="L238" i="1"/>
  <c r="F238" i="1"/>
  <c r="L237" i="1"/>
  <c r="N237" i="1" s="1"/>
  <c r="O237" i="1" s="1"/>
  <c r="F237" i="1"/>
  <c r="L236" i="1"/>
  <c r="N236" i="1" s="1"/>
  <c r="O236" i="1" s="1"/>
  <c r="F236" i="1"/>
  <c r="O235" i="1"/>
  <c r="N235" i="1"/>
  <c r="L235" i="1"/>
  <c r="F235" i="1"/>
  <c r="L234" i="1"/>
  <c r="N234" i="1" s="1"/>
  <c r="O234" i="1" s="1"/>
  <c r="F234" i="1"/>
  <c r="L233" i="1"/>
  <c r="N233" i="1" s="1"/>
  <c r="O233" i="1" s="1"/>
  <c r="F233" i="1"/>
  <c r="O232" i="1"/>
  <c r="N232" i="1"/>
  <c r="L232" i="1"/>
  <c r="F232" i="1"/>
  <c r="L231" i="1"/>
  <c r="N231" i="1" s="1"/>
  <c r="O231" i="1" s="1"/>
  <c r="F231" i="1"/>
  <c r="L230" i="1"/>
  <c r="N230" i="1" s="1"/>
  <c r="O230" i="1" s="1"/>
  <c r="F230" i="1"/>
  <c r="O229" i="1"/>
  <c r="N229" i="1"/>
  <c r="L229" i="1"/>
  <c r="F229" i="1"/>
  <c r="L228" i="1"/>
  <c r="N228" i="1" s="1"/>
  <c r="O228" i="1" s="1"/>
  <c r="F228" i="1"/>
  <c r="L227" i="1"/>
  <c r="N227" i="1" s="1"/>
  <c r="O227" i="1" s="1"/>
  <c r="F227" i="1"/>
  <c r="O226" i="1"/>
  <c r="N226" i="1"/>
  <c r="L226" i="1"/>
  <c r="F226" i="1"/>
  <c r="L225" i="1"/>
  <c r="N225" i="1" s="1"/>
  <c r="O225" i="1" s="1"/>
  <c r="F225" i="1"/>
  <c r="L224" i="1"/>
  <c r="N224" i="1" s="1"/>
  <c r="O224" i="1" s="1"/>
  <c r="F224" i="1"/>
  <c r="O223" i="1"/>
  <c r="N223" i="1"/>
  <c r="L223" i="1"/>
  <c r="F223" i="1"/>
  <c r="L222" i="1"/>
  <c r="N222" i="1" s="1"/>
  <c r="O222" i="1" s="1"/>
  <c r="F222" i="1"/>
  <c r="L221" i="1"/>
  <c r="N221" i="1" s="1"/>
  <c r="O221" i="1" s="1"/>
  <c r="F221" i="1"/>
  <c r="O220" i="1"/>
  <c r="N220" i="1"/>
  <c r="L220" i="1"/>
  <c r="F220" i="1"/>
  <c r="L219" i="1"/>
  <c r="N219" i="1" s="1"/>
  <c r="O219" i="1" s="1"/>
  <c r="F219" i="1"/>
  <c r="L218" i="1"/>
  <c r="N218" i="1" s="1"/>
  <c r="O218" i="1" s="1"/>
  <c r="F218" i="1"/>
  <c r="O217" i="1"/>
  <c r="N217" i="1"/>
  <c r="L217" i="1"/>
  <c r="F217" i="1"/>
  <c r="L216" i="1"/>
  <c r="N216" i="1" s="1"/>
  <c r="O216" i="1" s="1"/>
  <c r="F216" i="1"/>
  <c r="L215" i="1"/>
  <c r="N215" i="1" s="1"/>
  <c r="O215" i="1" s="1"/>
  <c r="F215" i="1"/>
  <c r="O214" i="1"/>
  <c r="N214" i="1"/>
  <c r="L214" i="1"/>
  <c r="F214" i="1"/>
  <c r="L213" i="1"/>
  <c r="N213" i="1" s="1"/>
  <c r="O213" i="1" s="1"/>
  <c r="F213" i="1"/>
  <c r="L212" i="1"/>
  <c r="N212" i="1" s="1"/>
  <c r="O212" i="1" s="1"/>
  <c r="F212" i="1"/>
  <c r="O211" i="1"/>
  <c r="N211" i="1"/>
  <c r="L211" i="1"/>
  <c r="F211" i="1"/>
  <c r="L210" i="1"/>
  <c r="N210" i="1" s="1"/>
  <c r="O210" i="1" s="1"/>
  <c r="F210" i="1"/>
  <c r="L209" i="1"/>
  <c r="N209" i="1" s="1"/>
  <c r="O209" i="1" s="1"/>
  <c r="F209" i="1"/>
  <c r="O208" i="1"/>
  <c r="N208" i="1"/>
  <c r="L208" i="1"/>
  <c r="F208" i="1"/>
  <c r="L207" i="1"/>
  <c r="N207" i="1" s="1"/>
  <c r="O207" i="1" s="1"/>
  <c r="F207" i="1"/>
  <c r="L206" i="1"/>
  <c r="N206" i="1" s="1"/>
  <c r="O206" i="1" s="1"/>
  <c r="F206" i="1"/>
  <c r="O205" i="1"/>
  <c r="N205" i="1"/>
  <c r="L205" i="1"/>
  <c r="F205" i="1"/>
  <c r="L204" i="1"/>
  <c r="N204" i="1" s="1"/>
  <c r="O204" i="1" s="1"/>
  <c r="F204" i="1"/>
  <c r="L203" i="1"/>
  <c r="N203" i="1" s="1"/>
  <c r="O203" i="1" s="1"/>
  <c r="F203" i="1"/>
  <c r="O202" i="1"/>
  <c r="N202" i="1"/>
  <c r="L202" i="1"/>
  <c r="F202" i="1"/>
  <c r="L201" i="1"/>
  <c r="N201" i="1" s="1"/>
  <c r="O201" i="1" s="1"/>
  <c r="F201" i="1"/>
  <c r="L200" i="1"/>
  <c r="N200" i="1" s="1"/>
  <c r="O200" i="1" s="1"/>
  <c r="F200" i="1"/>
  <c r="O199" i="1"/>
  <c r="N199" i="1"/>
  <c r="L199" i="1"/>
  <c r="F199" i="1"/>
  <c r="L198" i="1"/>
  <c r="N198" i="1" s="1"/>
  <c r="O198" i="1" s="1"/>
  <c r="F198" i="1"/>
  <c r="L197" i="1"/>
  <c r="N197" i="1" s="1"/>
  <c r="O197" i="1" s="1"/>
  <c r="F197" i="1"/>
  <c r="O196" i="1"/>
  <c r="N196" i="1"/>
  <c r="L196" i="1"/>
  <c r="F196" i="1"/>
  <c r="L195" i="1"/>
  <c r="N195" i="1" s="1"/>
  <c r="O195" i="1" s="1"/>
  <c r="F195" i="1"/>
  <c r="L194" i="1"/>
  <c r="N194" i="1" s="1"/>
  <c r="O194" i="1" s="1"/>
  <c r="F194" i="1"/>
  <c r="O193" i="1"/>
  <c r="N193" i="1"/>
  <c r="L193" i="1"/>
  <c r="F193" i="1"/>
  <c r="L192" i="1"/>
  <c r="N192" i="1" s="1"/>
  <c r="O192" i="1" s="1"/>
  <c r="F192" i="1"/>
  <c r="L191" i="1"/>
  <c r="N191" i="1" s="1"/>
  <c r="O191" i="1" s="1"/>
  <c r="F191" i="1"/>
  <c r="O190" i="1"/>
  <c r="N190" i="1"/>
  <c r="L190" i="1"/>
  <c r="F190" i="1"/>
  <c r="L189" i="1"/>
  <c r="N189" i="1" s="1"/>
  <c r="O189" i="1" s="1"/>
  <c r="F189" i="1"/>
  <c r="L188" i="1"/>
  <c r="N188" i="1" s="1"/>
  <c r="O188" i="1" s="1"/>
  <c r="F188" i="1"/>
  <c r="O187" i="1"/>
  <c r="N187" i="1"/>
  <c r="L187" i="1"/>
  <c r="F187" i="1"/>
  <c r="L186" i="1"/>
  <c r="N186" i="1" s="1"/>
  <c r="O186" i="1" s="1"/>
  <c r="F186" i="1"/>
  <c r="L185" i="1"/>
  <c r="N185" i="1" s="1"/>
  <c r="O185" i="1" s="1"/>
  <c r="F185" i="1"/>
  <c r="O184" i="1"/>
  <c r="N184" i="1"/>
  <c r="L184" i="1"/>
  <c r="F184" i="1"/>
  <c r="L183" i="1"/>
  <c r="N183" i="1" s="1"/>
  <c r="O183" i="1" s="1"/>
  <c r="F183" i="1"/>
  <c r="L182" i="1"/>
  <c r="N182" i="1" s="1"/>
  <c r="O182" i="1" s="1"/>
  <c r="F182" i="1"/>
  <c r="O181" i="1"/>
  <c r="N181" i="1"/>
  <c r="L181" i="1"/>
  <c r="F181" i="1"/>
  <c r="L180" i="1"/>
  <c r="N180" i="1" s="1"/>
  <c r="O180" i="1" s="1"/>
  <c r="F180" i="1"/>
  <c r="L179" i="1"/>
  <c r="N179" i="1" s="1"/>
  <c r="O179" i="1" s="1"/>
  <c r="F179" i="1"/>
  <c r="O178" i="1"/>
  <c r="N178" i="1"/>
  <c r="L178" i="1"/>
  <c r="F178" i="1"/>
  <c r="L177" i="1"/>
  <c r="N177" i="1" s="1"/>
  <c r="O177" i="1" s="1"/>
  <c r="F177" i="1"/>
  <c r="L176" i="1"/>
  <c r="N176" i="1" s="1"/>
  <c r="O176" i="1" s="1"/>
  <c r="F176" i="1"/>
  <c r="O175" i="1"/>
  <c r="N175" i="1"/>
  <c r="L175" i="1"/>
  <c r="F175" i="1"/>
  <c r="L174" i="1"/>
  <c r="N174" i="1" s="1"/>
  <c r="O174" i="1" s="1"/>
  <c r="F174" i="1"/>
  <c r="L173" i="1"/>
  <c r="N173" i="1" s="1"/>
  <c r="O173" i="1" s="1"/>
  <c r="F173" i="1"/>
  <c r="O172" i="1"/>
  <c r="N172" i="1"/>
  <c r="L172" i="1"/>
  <c r="F172" i="1"/>
  <c r="L171" i="1"/>
  <c r="N171" i="1" s="1"/>
  <c r="O171" i="1" s="1"/>
  <c r="F171" i="1"/>
  <c r="L170" i="1"/>
  <c r="N170" i="1" s="1"/>
  <c r="O170" i="1" s="1"/>
  <c r="F170" i="1"/>
  <c r="O169" i="1"/>
  <c r="N169" i="1"/>
  <c r="L169" i="1"/>
  <c r="F169" i="1"/>
  <c r="L168" i="1"/>
  <c r="N168" i="1" s="1"/>
  <c r="O168" i="1" s="1"/>
  <c r="F168" i="1"/>
  <c r="L167" i="1"/>
  <c r="N167" i="1" s="1"/>
  <c r="O167" i="1" s="1"/>
  <c r="F167" i="1"/>
  <c r="O166" i="1"/>
  <c r="N166" i="1"/>
  <c r="L166" i="1"/>
  <c r="F166" i="1"/>
  <c r="L165" i="1"/>
  <c r="N165" i="1" s="1"/>
  <c r="O165" i="1" s="1"/>
  <c r="F165" i="1"/>
  <c r="L164" i="1"/>
  <c r="N164" i="1" s="1"/>
  <c r="O164" i="1" s="1"/>
  <c r="F164" i="1"/>
  <c r="O163" i="1"/>
  <c r="N163" i="1"/>
  <c r="L163" i="1"/>
  <c r="F163" i="1"/>
  <c r="L162" i="1"/>
  <c r="N162" i="1" s="1"/>
  <c r="O162" i="1" s="1"/>
  <c r="F162" i="1"/>
  <c r="L161" i="1"/>
  <c r="N161" i="1" s="1"/>
  <c r="O161" i="1" s="1"/>
  <c r="F161" i="1"/>
  <c r="O160" i="1"/>
  <c r="N160" i="1"/>
  <c r="L160" i="1"/>
  <c r="F160" i="1"/>
  <c r="L159" i="1"/>
  <c r="N159" i="1" s="1"/>
  <c r="O159" i="1" s="1"/>
  <c r="F159" i="1"/>
  <c r="L158" i="1"/>
  <c r="N158" i="1" s="1"/>
  <c r="O158" i="1" s="1"/>
  <c r="F158" i="1"/>
  <c r="O157" i="1"/>
  <c r="N157" i="1"/>
  <c r="L157" i="1"/>
  <c r="F157" i="1"/>
  <c r="L156" i="1"/>
  <c r="N156" i="1" s="1"/>
  <c r="O156" i="1" s="1"/>
  <c r="F156" i="1"/>
  <c r="L155" i="1"/>
  <c r="N155" i="1" s="1"/>
  <c r="O155" i="1" s="1"/>
  <c r="F155" i="1"/>
  <c r="O154" i="1"/>
  <c r="N154" i="1"/>
  <c r="L154" i="1"/>
  <c r="F154" i="1"/>
  <c r="L153" i="1"/>
  <c r="N153" i="1" s="1"/>
  <c r="O153" i="1" s="1"/>
  <c r="F153" i="1"/>
  <c r="L152" i="1"/>
  <c r="N152" i="1" s="1"/>
  <c r="O152" i="1" s="1"/>
  <c r="F152" i="1"/>
  <c r="O151" i="1"/>
  <c r="N151" i="1"/>
  <c r="L151" i="1"/>
  <c r="F151" i="1"/>
  <c r="L150" i="1"/>
  <c r="N150" i="1" s="1"/>
  <c r="O150" i="1" s="1"/>
  <c r="F150" i="1"/>
  <c r="L149" i="1"/>
  <c r="N149" i="1" s="1"/>
  <c r="O149" i="1" s="1"/>
  <c r="F149" i="1"/>
  <c r="O148" i="1"/>
  <c r="N148" i="1"/>
  <c r="L148" i="1"/>
  <c r="F148" i="1"/>
  <c r="L147" i="1"/>
  <c r="N147" i="1" s="1"/>
  <c r="O147" i="1" s="1"/>
  <c r="F147" i="1"/>
  <c r="L146" i="1"/>
  <c r="N146" i="1" s="1"/>
  <c r="O146" i="1" s="1"/>
  <c r="F146" i="1"/>
  <c r="O145" i="1"/>
  <c r="N145" i="1"/>
  <c r="L145" i="1"/>
  <c r="F145" i="1"/>
  <c r="L144" i="1"/>
  <c r="N144" i="1" s="1"/>
  <c r="O144" i="1" s="1"/>
  <c r="F144" i="1"/>
  <c r="L143" i="1"/>
  <c r="N143" i="1" s="1"/>
  <c r="O143" i="1" s="1"/>
  <c r="F143" i="1"/>
  <c r="O142" i="1"/>
  <c r="N142" i="1"/>
  <c r="L142" i="1"/>
  <c r="F142" i="1"/>
  <c r="L141" i="1"/>
  <c r="N141" i="1" s="1"/>
  <c r="O141" i="1" s="1"/>
  <c r="F141" i="1"/>
  <c r="L140" i="1"/>
  <c r="N140" i="1" s="1"/>
  <c r="O140" i="1" s="1"/>
  <c r="F140" i="1"/>
  <c r="O139" i="1"/>
  <c r="N139" i="1"/>
  <c r="L139" i="1"/>
  <c r="F139" i="1"/>
  <c r="L138" i="1"/>
  <c r="N138" i="1" s="1"/>
  <c r="O138" i="1" s="1"/>
  <c r="F138" i="1"/>
  <c r="L137" i="1"/>
  <c r="N137" i="1" s="1"/>
  <c r="O137" i="1" s="1"/>
  <c r="F137" i="1"/>
  <c r="O136" i="1"/>
  <c r="N136" i="1"/>
  <c r="L136" i="1"/>
  <c r="F136" i="1"/>
  <c r="L135" i="1"/>
  <c r="N135" i="1" s="1"/>
  <c r="O135" i="1" s="1"/>
  <c r="F135" i="1"/>
  <c r="L134" i="1"/>
  <c r="N134" i="1" s="1"/>
  <c r="O134" i="1" s="1"/>
  <c r="F134" i="1"/>
  <c r="O133" i="1"/>
  <c r="N133" i="1"/>
  <c r="L133" i="1"/>
  <c r="F133" i="1"/>
  <c r="L132" i="1"/>
  <c r="N132" i="1" s="1"/>
  <c r="O132" i="1" s="1"/>
  <c r="F132" i="1"/>
  <c r="L131" i="1"/>
  <c r="N131" i="1" s="1"/>
  <c r="O131" i="1" s="1"/>
  <c r="F131" i="1"/>
  <c r="O130" i="1"/>
  <c r="N130" i="1"/>
  <c r="L130" i="1"/>
  <c r="F130" i="1"/>
  <c r="L129" i="1"/>
  <c r="N129" i="1" s="1"/>
  <c r="O129" i="1" s="1"/>
  <c r="F129" i="1"/>
  <c r="L128" i="1"/>
  <c r="N128" i="1" s="1"/>
  <c r="O128" i="1" s="1"/>
  <c r="F128" i="1"/>
  <c r="O127" i="1"/>
  <c r="N127" i="1"/>
  <c r="L127" i="1"/>
  <c r="F127" i="1"/>
  <c r="L126" i="1"/>
  <c r="N126" i="1" s="1"/>
  <c r="O126" i="1" s="1"/>
  <c r="F126" i="1"/>
  <c r="L125" i="1"/>
  <c r="N125" i="1" s="1"/>
  <c r="O125" i="1" s="1"/>
  <c r="F125" i="1"/>
  <c r="O124" i="1"/>
  <c r="N124" i="1"/>
  <c r="L124" i="1"/>
  <c r="F124" i="1"/>
  <c r="L123" i="1"/>
  <c r="N123" i="1" s="1"/>
  <c r="O123" i="1" s="1"/>
  <c r="F123" i="1"/>
  <c r="L122" i="1"/>
  <c r="N122" i="1" s="1"/>
  <c r="O122" i="1" s="1"/>
  <c r="F122" i="1"/>
  <c r="O121" i="1"/>
  <c r="N121" i="1"/>
  <c r="L121" i="1"/>
  <c r="F121" i="1"/>
  <c r="L120" i="1"/>
  <c r="N120" i="1" s="1"/>
  <c r="O120" i="1" s="1"/>
  <c r="F120" i="1"/>
  <c r="L119" i="1"/>
  <c r="N119" i="1" s="1"/>
  <c r="O119" i="1" s="1"/>
  <c r="F119" i="1"/>
  <c r="O118" i="1"/>
  <c r="N118" i="1"/>
  <c r="L118" i="1"/>
  <c r="F118" i="1"/>
  <c r="L117" i="1"/>
  <c r="N117" i="1" s="1"/>
  <c r="O117" i="1" s="1"/>
  <c r="F117" i="1"/>
  <c r="L116" i="1"/>
  <c r="N116" i="1" s="1"/>
  <c r="O116" i="1" s="1"/>
  <c r="F116" i="1"/>
  <c r="O115" i="1"/>
  <c r="N115" i="1"/>
  <c r="L115" i="1"/>
  <c r="F115" i="1"/>
  <c r="L114" i="1"/>
  <c r="N114" i="1" s="1"/>
  <c r="O114" i="1" s="1"/>
  <c r="F114" i="1"/>
  <c r="L113" i="1"/>
  <c r="N113" i="1" s="1"/>
  <c r="O113" i="1" s="1"/>
  <c r="F113" i="1"/>
  <c r="O112" i="1"/>
  <c r="N112" i="1"/>
  <c r="L112" i="1"/>
  <c r="F112" i="1"/>
  <c r="L111" i="1"/>
  <c r="N111" i="1" s="1"/>
  <c r="O111" i="1" s="1"/>
  <c r="F111" i="1"/>
  <c r="L110" i="1"/>
  <c r="N110" i="1" s="1"/>
  <c r="O110" i="1" s="1"/>
  <c r="F110" i="1"/>
  <c r="O109" i="1"/>
  <c r="N109" i="1"/>
  <c r="L109" i="1"/>
  <c r="F109" i="1"/>
  <c r="L108" i="1"/>
  <c r="N108" i="1" s="1"/>
  <c r="O108" i="1" s="1"/>
  <c r="F108" i="1"/>
  <c r="L107" i="1"/>
  <c r="N107" i="1" s="1"/>
  <c r="O107" i="1" s="1"/>
  <c r="F107" i="1"/>
  <c r="O106" i="1"/>
  <c r="N106" i="1"/>
  <c r="L106" i="1"/>
  <c r="F106" i="1"/>
  <c r="L105" i="1"/>
  <c r="N105" i="1" s="1"/>
  <c r="O105" i="1" s="1"/>
  <c r="F105" i="1"/>
  <c r="L104" i="1"/>
  <c r="N104" i="1" s="1"/>
  <c r="O104" i="1" s="1"/>
  <c r="F104" i="1"/>
  <c r="O103" i="1"/>
  <c r="N103" i="1"/>
  <c r="L103" i="1"/>
  <c r="F103" i="1"/>
  <c r="L102" i="1"/>
  <c r="N102" i="1" s="1"/>
  <c r="O102" i="1" s="1"/>
  <c r="F102" i="1"/>
  <c r="L101" i="1"/>
  <c r="N101" i="1" s="1"/>
  <c r="O101" i="1" s="1"/>
  <c r="F101" i="1"/>
  <c r="O100" i="1"/>
  <c r="N100" i="1"/>
  <c r="L100" i="1"/>
  <c r="F100" i="1"/>
  <c r="L99" i="1"/>
  <c r="N99" i="1" s="1"/>
  <c r="O99" i="1" s="1"/>
  <c r="F99" i="1"/>
  <c r="L98" i="1"/>
  <c r="O98" i="1" s="1"/>
  <c r="N97" i="1"/>
  <c r="O97" i="1" s="1"/>
  <c r="L97" i="1"/>
  <c r="F97" i="1"/>
  <c r="L96" i="1"/>
  <c r="N96" i="1" s="1"/>
  <c r="O96" i="1" s="1"/>
  <c r="F96" i="1"/>
  <c r="N95" i="1"/>
  <c r="O95" i="1" s="1"/>
  <c r="L95" i="1"/>
  <c r="F95" i="1"/>
  <c r="N94" i="1"/>
  <c r="O94" i="1" s="1"/>
  <c r="L94" i="1"/>
  <c r="F94" i="1"/>
  <c r="L93" i="1"/>
  <c r="N93" i="1" s="1"/>
  <c r="O93" i="1" s="1"/>
  <c r="F93" i="1"/>
  <c r="N92" i="1"/>
  <c r="O92" i="1" s="1"/>
  <c r="L92" i="1"/>
  <c r="F92" i="1"/>
  <c r="N91" i="1"/>
  <c r="O91" i="1" s="1"/>
  <c r="L91" i="1"/>
  <c r="F91" i="1"/>
  <c r="L90" i="1"/>
  <c r="N90" i="1" s="1"/>
  <c r="O90" i="1" s="1"/>
  <c r="F90" i="1"/>
  <c r="N89" i="1"/>
  <c r="O89" i="1" s="1"/>
  <c r="L89" i="1"/>
  <c r="F89" i="1"/>
  <c r="N88" i="1"/>
  <c r="O88" i="1" s="1"/>
  <c r="L88" i="1"/>
  <c r="F88" i="1"/>
  <c r="L87" i="1"/>
  <c r="N87" i="1" s="1"/>
  <c r="O87" i="1" s="1"/>
  <c r="F87" i="1"/>
  <c r="N86" i="1"/>
  <c r="O86" i="1" s="1"/>
  <c r="L86" i="1"/>
  <c r="F86" i="1"/>
  <c r="N85" i="1"/>
  <c r="O85" i="1" s="1"/>
  <c r="L85" i="1"/>
  <c r="F85" i="1"/>
  <c r="L84" i="1"/>
  <c r="N84" i="1" s="1"/>
  <c r="O84" i="1" s="1"/>
  <c r="F84" i="1"/>
  <c r="N83" i="1"/>
  <c r="O83" i="1" s="1"/>
  <c r="L83" i="1"/>
  <c r="F83" i="1"/>
  <c r="N82" i="1"/>
  <c r="O82" i="1" s="1"/>
  <c r="L82" i="1"/>
  <c r="F82" i="1"/>
  <c r="L81" i="1"/>
  <c r="N81" i="1" s="1"/>
  <c r="O81" i="1" s="1"/>
  <c r="F81" i="1"/>
  <c r="N80" i="1"/>
  <c r="O80" i="1" s="1"/>
  <c r="L80" i="1"/>
  <c r="F80" i="1"/>
  <c r="O79" i="1"/>
  <c r="N79" i="1"/>
  <c r="L79" i="1"/>
  <c r="L78" i="1"/>
  <c r="N78" i="1" s="1"/>
  <c r="O78" i="1" s="1"/>
  <c r="F78" i="1"/>
  <c r="L77" i="1"/>
  <c r="N77" i="1" s="1"/>
  <c r="O77" i="1" s="1"/>
  <c r="F77" i="1"/>
  <c r="L76" i="1"/>
  <c r="N76" i="1" s="1"/>
  <c r="O76" i="1" s="1"/>
  <c r="F76" i="1"/>
  <c r="L75" i="1"/>
  <c r="N75" i="1" s="1"/>
  <c r="O75" i="1" s="1"/>
  <c r="F75" i="1"/>
  <c r="L74" i="1"/>
  <c r="N74" i="1" s="1"/>
  <c r="O74" i="1" s="1"/>
  <c r="F74" i="1"/>
  <c r="L73" i="1"/>
  <c r="N73" i="1" s="1"/>
  <c r="O73" i="1" s="1"/>
  <c r="F73" i="1"/>
  <c r="L72" i="1"/>
  <c r="N72" i="1" s="1"/>
  <c r="O72" i="1" s="1"/>
  <c r="F72" i="1"/>
  <c r="L71" i="1"/>
  <c r="N71" i="1" s="1"/>
  <c r="O71" i="1" s="1"/>
  <c r="F71" i="1"/>
  <c r="L70" i="1"/>
  <c r="N70" i="1" s="1"/>
  <c r="O70" i="1" s="1"/>
  <c r="F70" i="1"/>
  <c r="L69" i="1"/>
  <c r="N69" i="1" s="1"/>
  <c r="O69" i="1" s="1"/>
  <c r="F69" i="1"/>
  <c r="L68" i="1"/>
  <c r="N68" i="1" s="1"/>
  <c r="O68" i="1" s="1"/>
  <c r="F68" i="1"/>
  <c r="L67" i="1"/>
  <c r="N67" i="1" s="1"/>
  <c r="O67" i="1" s="1"/>
  <c r="F67" i="1"/>
  <c r="L66" i="1"/>
  <c r="N66" i="1" s="1"/>
  <c r="O66" i="1" s="1"/>
  <c r="F66" i="1"/>
  <c r="L65" i="1"/>
  <c r="N65" i="1" s="1"/>
  <c r="O65" i="1" s="1"/>
  <c r="F65" i="1"/>
  <c r="L64" i="1"/>
  <c r="N64" i="1" s="1"/>
  <c r="O64" i="1" s="1"/>
  <c r="F64" i="1"/>
  <c r="L63" i="1"/>
  <c r="N63" i="1" s="1"/>
  <c r="O63" i="1" s="1"/>
  <c r="F63" i="1"/>
  <c r="L62" i="1"/>
  <c r="N62" i="1" s="1"/>
  <c r="O62" i="1" s="1"/>
  <c r="F62" i="1"/>
  <c r="L61" i="1"/>
  <c r="N61" i="1" s="1"/>
  <c r="O61" i="1" s="1"/>
  <c r="F61" i="1"/>
  <c r="L60" i="1"/>
  <c r="N60" i="1" s="1"/>
  <c r="O60" i="1" s="1"/>
  <c r="F60" i="1"/>
  <c r="L59" i="1"/>
  <c r="N59" i="1" s="1"/>
  <c r="O59" i="1" s="1"/>
  <c r="F59" i="1"/>
  <c r="L58" i="1"/>
  <c r="N58" i="1" s="1"/>
  <c r="O58" i="1" s="1"/>
  <c r="F58" i="1"/>
  <c r="L57" i="1"/>
  <c r="N57" i="1" s="1"/>
  <c r="O57" i="1" s="1"/>
  <c r="F57" i="1"/>
  <c r="L56" i="1"/>
  <c r="N56" i="1" s="1"/>
  <c r="O56" i="1" s="1"/>
  <c r="F56" i="1"/>
  <c r="L55" i="1"/>
  <c r="N55" i="1" s="1"/>
  <c r="O55" i="1" s="1"/>
  <c r="F55" i="1"/>
  <c r="L54" i="1"/>
  <c r="N54" i="1" s="1"/>
  <c r="O54" i="1" s="1"/>
  <c r="F54" i="1"/>
  <c r="L53" i="1"/>
  <c r="N53" i="1" s="1"/>
  <c r="O53" i="1" s="1"/>
  <c r="F53" i="1"/>
  <c r="L52" i="1"/>
  <c r="N52" i="1" s="1"/>
  <c r="O52" i="1" s="1"/>
  <c r="F52" i="1"/>
  <c r="L51" i="1"/>
  <c r="N51" i="1" s="1"/>
  <c r="O51" i="1" s="1"/>
  <c r="F51" i="1"/>
  <c r="L50" i="1"/>
  <c r="N50" i="1" s="1"/>
  <c r="O50" i="1" s="1"/>
  <c r="F50" i="1"/>
  <c r="L49" i="1"/>
  <c r="N49" i="1" s="1"/>
  <c r="O49" i="1" s="1"/>
  <c r="F49" i="1"/>
  <c r="L48" i="1"/>
  <c r="N48" i="1" s="1"/>
  <c r="O48" i="1" s="1"/>
  <c r="F48" i="1"/>
  <c r="L47" i="1"/>
  <c r="N47" i="1" s="1"/>
  <c r="O47" i="1" s="1"/>
  <c r="F47" i="1"/>
  <c r="L46" i="1"/>
  <c r="N46" i="1" s="1"/>
  <c r="O46" i="1" s="1"/>
  <c r="F46" i="1"/>
  <c r="L45" i="1"/>
  <c r="N45" i="1" s="1"/>
  <c r="O45" i="1" s="1"/>
  <c r="F45" i="1"/>
  <c r="L44" i="1"/>
  <c r="N44" i="1" s="1"/>
  <c r="O44" i="1" s="1"/>
  <c r="F44" i="1"/>
  <c r="L43" i="1"/>
  <c r="N43" i="1" s="1"/>
  <c r="O43" i="1" s="1"/>
  <c r="F43" i="1"/>
  <c r="L42" i="1"/>
  <c r="N42" i="1" s="1"/>
  <c r="O42" i="1" s="1"/>
  <c r="F42" i="1"/>
  <c r="L41" i="1"/>
  <c r="N41" i="1" s="1"/>
  <c r="O41" i="1" s="1"/>
  <c r="F41" i="1"/>
  <c r="L40" i="1"/>
  <c r="N40" i="1" s="1"/>
  <c r="O40" i="1" s="1"/>
  <c r="F40" i="1"/>
  <c r="L39" i="1"/>
  <c r="N39" i="1" s="1"/>
  <c r="O39" i="1" s="1"/>
  <c r="F39" i="1"/>
  <c r="L38" i="1"/>
  <c r="N38" i="1" s="1"/>
  <c r="O38" i="1" s="1"/>
  <c r="F38" i="1"/>
  <c r="L37" i="1"/>
  <c r="N37" i="1" s="1"/>
  <c r="O37" i="1" s="1"/>
  <c r="F37" i="1"/>
  <c r="L36" i="1"/>
  <c r="N36" i="1" s="1"/>
  <c r="O36" i="1" s="1"/>
  <c r="F36" i="1"/>
  <c r="L35" i="1"/>
  <c r="N35" i="1" s="1"/>
  <c r="O35" i="1" s="1"/>
  <c r="F35" i="1"/>
  <c r="L34" i="1"/>
  <c r="N34" i="1" s="1"/>
  <c r="O34" i="1" s="1"/>
  <c r="F34" i="1"/>
  <c r="L33" i="1"/>
  <c r="N33" i="1" s="1"/>
  <c r="O33" i="1" s="1"/>
  <c r="F33" i="1"/>
  <c r="L32" i="1"/>
  <c r="N32" i="1" s="1"/>
  <c r="O32" i="1" s="1"/>
  <c r="F32" i="1"/>
  <c r="L31" i="1"/>
  <c r="N31" i="1" s="1"/>
  <c r="O31" i="1" s="1"/>
  <c r="F31" i="1"/>
  <c r="L30" i="1"/>
  <c r="N30" i="1" s="1"/>
  <c r="O30" i="1" s="1"/>
  <c r="F30" i="1"/>
  <c r="L29" i="1"/>
  <c r="N29" i="1" s="1"/>
  <c r="O29" i="1" s="1"/>
  <c r="F29" i="1"/>
  <c r="L28" i="1"/>
  <c r="N28" i="1" s="1"/>
  <c r="O28" i="1" s="1"/>
  <c r="F28" i="1"/>
  <c r="L27" i="1"/>
  <c r="N27" i="1" s="1"/>
  <c r="O27" i="1" s="1"/>
  <c r="F27" i="1"/>
  <c r="L26" i="1"/>
  <c r="N26" i="1" s="1"/>
  <c r="O26" i="1" s="1"/>
  <c r="F26" i="1"/>
  <c r="L25" i="1"/>
  <c r="N25" i="1" s="1"/>
  <c r="O25" i="1" s="1"/>
  <c r="F25" i="1"/>
  <c r="L24" i="1"/>
  <c r="N24" i="1" s="1"/>
  <c r="O24" i="1" s="1"/>
  <c r="F24" i="1"/>
  <c r="L23" i="1"/>
  <c r="N23" i="1" s="1"/>
  <c r="O23" i="1" s="1"/>
  <c r="F23" i="1"/>
  <c r="L22" i="1"/>
  <c r="N22" i="1" s="1"/>
  <c r="O22" i="1" s="1"/>
  <c r="F22" i="1"/>
  <c r="L21" i="1"/>
  <c r="N21" i="1" s="1"/>
  <c r="O21" i="1" s="1"/>
  <c r="F21" i="1"/>
  <c r="L20" i="1"/>
  <c r="N20" i="1" s="1"/>
  <c r="O20" i="1" s="1"/>
  <c r="F20" i="1"/>
  <c r="L19" i="1"/>
  <c r="N19" i="1" s="1"/>
  <c r="O19" i="1" s="1"/>
  <c r="F19" i="1"/>
  <c r="L18" i="1"/>
  <c r="N18" i="1" s="1"/>
  <c r="O18" i="1" s="1"/>
  <c r="F18" i="1"/>
  <c r="L17" i="1"/>
  <c r="N17" i="1" s="1"/>
  <c r="O17" i="1" s="1"/>
  <c r="F17" i="1"/>
  <c r="L16" i="1"/>
  <c r="N16" i="1" s="1"/>
  <c r="O16" i="1" s="1"/>
  <c r="F16" i="1"/>
  <c r="L15" i="1"/>
  <c r="N15" i="1" s="1"/>
  <c r="O15" i="1" s="1"/>
  <c r="F15" i="1"/>
  <c r="L14" i="1"/>
  <c r="N14" i="1" s="1"/>
  <c r="O14" i="1" s="1"/>
  <c r="F14" i="1"/>
  <c r="L13" i="1"/>
  <c r="N13" i="1" s="1"/>
  <c r="O13" i="1" s="1"/>
  <c r="F13" i="1"/>
  <c r="L12" i="1"/>
  <c r="N12" i="1" s="1"/>
  <c r="O12" i="1" s="1"/>
  <c r="F12" i="1"/>
  <c r="L11" i="1"/>
  <c r="N11" i="1" s="1"/>
  <c r="O11" i="1" s="1"/>
  <c r="F11" i="1"/>
  <c r="N98" i="1" l="1"/>
</calcChain>
</file>

<file path=xl/sharedStrings.xml><?xml version="1.0" encoding="utf-8"?>
<sst xmlns="http://schemas.openxmlformats.org/spreadsheetml/2006/main" count="301" uniqueCount="290">
  <si>
    <t>2022-23 School Budgets -- Over/Under 100% EPS</t>
  </si>
  <si>
    <t>Maine Department of Education</t>
  </si>
  <si>
    <t>**SAU Budget data as reported to Maine DOE = Local Required + Local Additional</t>
  </si>
  <si>
    <t xml:space="preserve">*MEFS budget not received </t>
  </si>
  <si>
    <t>(1)</t>
  </si>
  <si>
    <t>(2)</t>
  </si>
  <si>
    <t>(2A)</t>
  </si>
  <si>
    <t>(3)</t>
  </si>
  <si>
    <t>(4)</t>
  </si>
  <si>
    <t>(5)</t>
  </si>
  <si>
    <t>(6)</t>
  </si>
  <si>
    <t>(7)</t>
  </si>
  <si>
    <t>2022-23</t>
  </si>
  <si>
    <t>Over or</t>
  </si>
  <si>
    <t>EPS</t>
  </si>
  <si>
    <t>State Allocation</t>
  </si>
  <si>
    <t>State Share %</t>
  </si>
  <si>
    <t>Local</t>
  </si>
  <si>
    <t xml:space="preserve">Total </t>
  </si>
  <si>
    <t xml:space="preserve">Over or </t>
  </si>
  <si>
    <t>Under</t>
  </si>
  <si>
    <t>Total</t>
  </si>
  <si>
    <t>ED 279 Lines 50</t>
  </si>
  <si>
    <t>Required</t>
  </si>
  <si>
    <t>Raised</t>
  </si>
  <si>
    <t>State/Local</t>
  </si>
  <si>
    <t>Allocation</t>
  </si>
  <si>
    <t xml:space="preserve">Excluding </t>
  </si>
  <si>
    <t>(2)+(4)</t>
  </si>
  <si>
    <t>Percent</t>
  </si>
  <si>
    <t>ORG_ID</t>
  </si>
  <si>
    <t>School Administrative Unit</t>
  </si>
  <si>
    <t>at 100%</t>
  </si>
  <si>
    <t>LO Debt**</t>
  </si>
  <si>
    <t>Amount</t>
  </si>
  <si>
    <t>Acton</t>
  </si>
  <si>
    <t>Airline CSD</t>
  </si>
  <si>
    <t>Alexander</t>
  </si>
  <si>
    <t>Andover</t>
  </si>
  <si>
    <t>Appleton</t>
  </si>
  <si>
    <t>Athens Public Schools</t>
  </si>
  <si>
    <t>Auburn</t>
  </si>
  <si>
    <t>Augusta</t>
  </si>
  <si>
    <t>Baileyville</t>
  </si>
  <si>
    <t>Bangor*</t>
  </si>
  <si>
    <t>Bar Harbor</t>
  </si>
  <si>
    <t>Baring Plt.</t>
  </si>
  <si>
    <t>Beals</t>
  </si>
  <si>
    <t>Beaver Cove*</t>
  </si>
  <si>
    <t>Beddington</t>
  </si>
  <si>
    <t>Biddeford</t>
  </si>
  <si>
    <t>Blue Hill</t>
  </si>
  <si>
    <t>Boothbay-Boothbay Hbr CSD</t>
  </si>
  <si>
    <t>Bowerbank</t>
  </si>
  <si>
    <t>Bremen</t>
  </si>
  <si>
    <t>Brewer</t>
  </si>
  <si>
    <t>Bridgewater</t>
  </si>
  <si>
    <t>Brighton Plt. Public Schools</t>
  </si>
  <si>
    <t>Bristol</t>
  </si>
  <si>
    <t>Brooklin</t>
  </si>
  <si>
    <t>Brooksville</t>
  </si>
  <si>
    <t>Brunswick</t>
  </si>
  <si>
    <t>Burlington</t>
  </si>
  <si>
    <t>Byron*</t>
  </si>
  <si>
    <t>Calais</t>
  </si>
  <si>
    <t>Cape Elizabeth</t>
  </si>
  <si>
    <t>Caratunk</t>
  </si>
  <si>
    <t>Carrabassett Val*</t>
  </si>
  <si>
    <t>Carroll Plt.</t>
  </si>
  <si>
    <t>Castine</t>
  </si>
  <si>
    <t>Caswell</t>
  </si>
  <si>
    <t>Charlotte</t>
  </si>
  <si>
    <t>Chebeague Island</t>
  </si>
  <si>
    <t>Cherryfield Public Schools</t>
  </si>
  <si>
    <t>Cooper</t>
  </si>
  <si>
    <t>Coplin Plt.</t>
  </si>
  <si>
    <t>Cranberry Isles</t>
  </si>
  <si>
    <t>Crawford</t>
  </si>
  <si>
    <t>Cutler</t>
  </si>
  <si>
    <t>Damariscotta</t>
  </si>
  <si>
    <t>Dayton</t>
  </si>
  <si>
    <t>Deblois</t>
  </si>
  <si>
    <t>Dedham</t>
  </si>
  <si>
    <t>Deer Isle-Stonington CSD</t>
  </si>
  <si>
    <t>Dennistown Plt.</t>
  </si>
  <si>
    <t>Dennysville</t>
  </si>
  <si>
    <t>Drew Plt.</t>
  </si>
  <si>
    <t>Eagle Lake</t>
  </si>
  <si>
    <t>East Machias</t>
  </si>
  <si>
    <t>East Millinocket</t>
  </si>
  <si>
    <t>East Range CSD*</t>
  </si>
  <si>
    <t>Easton</t>
  </si>
  <si>
    <t>Eastport</t>
  </si>
  <si>
    <t>Edgecomb</t>
  </si>
  <si>
    <t>Ellsworth</t>
  </si>
  <si>
    <t>Eustis Public Schools</t>
  </si>
  <si>
    <t>Falmouth</t>
  </si>
  <si>
    <t>Fayette</t>
  </si>
  <si>
    <t>Five Town CSD</t>
  </si>
  <si>
    <t>Frenchboro</t>
  </si>
  <si>
    <t>Georgetown</t>
  </si>
  <si>
    <t>Gilead</t>
  </si>
  <si>
    <t>Glenburn</t>
  </si>
  <si>
    <t>Glenwood Plt.*</t>
  </si>
  <si>
    <t>Gorham*</t>
  </si>
  <si>
    <t>Grand Isle*</t>
  </si>
  <si>
    <t>Grand Lake Stream Plt.</t>
  </si>
  <si>
    <t>Great Salt Bay CSD</t>
  </si>
  <si>
    <t>Greenbush</t>
  </si>
  <si>
    <t>Greenville*</t>
  </si>
  <si>
    <t>Hancock</t>
  </si>
  <si>
    <t>Harmony</t>
  </si>
  <si>
    <t>Hermon</t>
  </si>
  <si>
    <t>Highland Plt.</t>
  </si>
  <si>
    <t>Hope*</t>
  </si>
  <si>
    <t>Indian Island*</t>
  </si>
  <si>
    <t>Indian Township*</t>
  </si>
  <si>
    <t>Isle Au Haut</t>
  </si>
  <si>
    <t>Islesboro</t>
  </si>
  <si>
    <t>Jefferson</t>
  </si>
  <si>
    <t>Jonesboro</t>
  </si>
  <si>
    <t>Jonesport</t>
  </si>
  <si>
    <t>Kingsbury Plt.*</t>
  </si>
  <si>
    <t>Kittery</t>
  </si>
  <si>
    <t>Lake View Plt.*</t>
  </si>
  <si>
    <t>Lakeville</t>
  </si>
  <si>
    <t>Lamoine</t>
  </si>
  <si>
    <t>Lewiston</t>
  </si>
  <si>
    <t>Limestone</t>
  </si>
  <si>
    <t>Lincoln Plt.*</t>
  </si>
  <si>
    <t>Lincolnville</t>
  </si>
  <si>
    <t>Lisbon</t>
  </si>
  <si>
    <t>Long Island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</si>
  <si>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</si>
  <si>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</si>
  <si>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</si>
  <si>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</si>
  <si>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</si>
  <si>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</si>
  <si>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</si>
  <si>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Medford*</t>
  </si>
  <si>
    <t>Medway</t>
  </si>
  <si>
    <t>Milford</t>
  </si>
  <si>
    <t>Millinocket</t>
  </si>
  <si>
    <t>Monhegan Plt</t>
  </si>
  <si>
    <t>Moosabec CSD</t>
  </si>
  <si>
    <t>Moro Plt*</t>
  </si>
  <si>
    <t>Mount Desert</t>
  </si>
  <si>
    <t>MSAD 10</t>
  </si>
  <si>
    <t>MSAD 27</t>
  </si>
  <si>
    <t>MSAD 46</t>
  </si>
  <si>
    <t>MSAD 76</t>
  </si>
  <si>
    <t>Mt Desert CSD</t>
  </si>
  <si>
    <t>Nashville Plt.</t>
  </si>
  <si>
    <t>New Sweden</t>
  </si>
  <si>
    <t>Newcastle</t>
  </si>
  <si>
    <t>Nobleboro</t>
  </si>
  <si>
    <t>Northfield</t>
  </si>
  <si>
    <t>Northport</t>
  </si>
  <si>
    <t>Orient*</t>
  </si>
  <si>
    <t>Orrington</t>
  </si>
  <si>
    <t>Otis</t>
  </si>
  <si>
    <t>Pembroke</t>
  </si>
  <si>
    <t>Penobscot</t>
  </si>
  <si>
    <t>Perry</t>
  </si>
  <si>
    <t>Pleasant Point*</t>
  </si>
  <si>
    <t>Pleasant Rdge Pl*</t>
  </si>
  <si>
    <t>Portage Lake</t>
  </si>
  <si>
    <t>Portland</t>
  </si>
  <si>
    <t>Princeton</t>
  </si>
  <si>
    <t>Reed Plt.</t>
  </si>
  <si>
    <t>Robbinston</t>
  </si>
  <si>
    <t>Roque Bluffs</t>
  </si>
  <si>
    <t>RSU 01 - LKRSU</t>
  </si>
  <si>
    <t>RSU 02</t>
  </si>
  <si>
    <t>RSU 03/MSAD 03</t>
  </si>
  <si>
    <t>RSU 04</t>
  </si>
  <si>
    <t>RSU 05</t>
  </si>
  <si>
    <t>RSU 06/MSAD 06</t>
  </si>
  <si>
    <t>RSU 07/MSAD 07</t>
  </si>
  <si>
    <t>RSU 08/MSAD 08</t>
  </si>
  <si>
    <t>RSU 09</t>
  </si>
  <si>
    <t>RSU 10</t>
  </si>
  <si>
    <t>RSU 11/MSAD 11</t>
  </si>
  <si>
    <t>RSU 12*</t>
  </si>
  <si>
    <t>RSU 13</t>
  </si>
  <si>
    <t>RSU 14</t>
  </si>
  <si>
    <t>RSU 15/MSAD 15</t>
  </si>
  <si>
    <t>RSU 16</t>
  </si>
  <si>
    <t>RSU 17/MSAD 17</t>
  </si>
  <si>
    <t>RSU 18</t>
  </si>
  <si>
    <t>RSU 19</t>
  </si>
  <si>
    <t>RSU 20</t>
  </si>
  <si>
    <t>RSU 21</t>
  </si>
  <si>
    <t>RSU 22*</t>
  </si>
  <si>
    <t>RSU 23</t>
  </si>
  <si>
    <t>RSU 24</t>
  </si>
  <si>
    <t>RSU 25</t>
  </si>
  <si>
    <t>RSU 26</t>
  </si>
  <si>
    <t>RSU 28/MSAD 28</t>
  </si>
  <si>
    <t>RSU 29/MSAD 29</t>
  </si>
  <si>
    <t>RSU 30/MSAD 30</t>
  </si>
  <si>
    <t>RSU 31/MSAD 31</t>
  </si>
  <si>
    <t>RSU 32/MSAD 32</t>
  </si>
  <si>
    <t>RSU 33/MSAD 33</t>
  </si>
  <si>
    <t>RSU 34</t>
  </si>
  <si>
    <t>RSU 35/MSAD 35</t>
  </si>
  <si>
    <t>RSU 37/MSAD 37</t>
  </si>
  <si>
    <t>RSU 38</t>
  </si>
  <si>
    <t>RSU 39</t>
  </si>
  <si>
    <t>RSU 40/MSAD 40*</t>
  </si>
  <si>
    <t>RSU 41/MSAD 41</t>
  </si>
  <si>
    <t>RSU 42/MSAD 42</t>
  </si>
  <si>
    <t>RSU 44/MSAD 44</t>
  </si>
  <si>
    <t>RSU 45/MSAD 45</t>
  </si>
  <si>
    <t>RSU 49/MSAD 49</t>
  </si>
  <si>
    <t>RSU 50</t>
  </si>
  <si>
    <t>RSU 51/MSAD 51</t>
  </si>
  <si>
    <t>RSU 52/MSAD 52</t>
  </si>
  <si>
    <t>RSU 53/MSAD 53</t>
  </si>
  <si>
    <t>RSU 54/MSAD 54</t>
  </si>
  <si>
    <t>RSU 55/MSAD 55</t>
  </si>
  <si>
    <t>RSU 56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</si>
  <si>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</si>
  <si>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</si>
  <si>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</si>
  <si>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</si>
  <si>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</si>
  <si>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</si>
  <si>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</si>
  <si>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</si>
  <si>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67</t>
  </si>
  <si>
    <t>RSU 68/MSAD 68</t>
  </si>
  <si>
    <t>RSU 70/MSAD 70</t>
  </si>
  <si>
    <t>RSU 71</t>
  </si>
  <si>
    <t>RSU 72/MSAD 72</t>
  </si>
  <si>
    <t>RSU 73</t>
  </si>
  <si>
    <t>RSU 74/MSAD 74</t>
  </si>
  <si>
    <t>RSU 75/MSAD 75</t>
  </si>
  <si>
    <t>RSU 78</t>
  </si>
  <si>
    <t>RSU 79/MSAD 01</t>
  </si>
  <si>
    <t>RSU 80/MSAD 04</t>
  </si>
  <si>
    <t>RSU 82/MSAD 12*</t>
  </si>
  <si>
    <t>RSU 83/MSAD 13</t>
  </si>
  <si>
    <t>RSU 84/MSAD 14*</t>
  </si>
  <si>
    <t>RSU 85/MSAD 19</t>
  </si>
  <si>
    <t>RSU 86/MSAD 20</t>
  </si>
  <si>
    <t>RSU 87/MSAD 23</t>
  </si>
  <si>
    <t>RSU 88/MSAD 24</t>
  </si>
  <si>
    <t>RSU 89</t>
  </si>
  <si>
    <t>Saco</t>
  </si>
  <si>
    <t>Saint George</t>
  </si>
  <si>
    <t>Sanford</t>
  </si>
  <si>
    <t>Scarborough</t>
  </si>
  <si>
    <t>Sebago</t>
  </si>
  <si>
    <t>Seboeis Plt.</t>
  </si>
  <si>
    <t>Sedgwick</t>
  </si>
  <si>
    <t>Shirley</t>
  </si>
  <si>
    <t>South Bristol</t>
  </si>
  <si>
    <t>South Portland</t>
  </si>
  <si>
    <t>Southport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</si>
  <si>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</si>
  <si>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</si>
  <si>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</si>
  <si>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</si>
  <si>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</si>
  <si>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</si>
  <si>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</si>
  <si>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</si>
  <si>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</si>
  <si>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</si>
  <si>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</si>
  <si>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</si>
  <si>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Wells-Ogunquit CSD</t>
  </si>
  <si>
    <t>Wesley</t>
  </si>
  <si>
    <t>West Bath*</t>
  </si>
  <si>
    <t>West Forks</t>
  </si>
  <si>
    <t>Westbrook*</t>
  </si>
  <si>
    <t>Westmanland</t>
  </si>
  <si>
    <t>Whiting</t>
  </si>
  <si>
    <t>Whitneyville</t>
  </si>
  <si>
    <t>Willimantic*</t>
  </si>
  <si>
    <t>Winslow</t>
  </si>
  <si>
    <t>Winterville Plt.</t>
  </si>
  <si>
    <t>Winthrop</t>
  </si>
  <si>
    <t>Wiscasset</t>
  </si>
  <si>
    <t>Woodland</t>
  </si>
  <si>
    <t>Woodville</t>
  </si>
  <si>
    <t>Yarmouth</t>
  </si>
  <si>
    <t>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</si>
</sst>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100">
    <xf numFmtId="0" fontId="0" fillId="0" borderId="0" xfId="0"/>
    <xf numFmtId="0" fontId="3" fillId="0" borderId="0" xfId="0" applyFont="1"/>
    <xf numFmtId="164" fontId="0" fillId="0" borderId="0" xfId="0" applyNumberFormat="1"/>
    <xf numFmtId="164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164" fontId="2" fillId="0" borderId="0" xfId="0" applyNumberFormat="1" applyFont="1"/>
    <xf numFmtId="0" fontId="5" fillId="2" borderId="0" xfId="0" applyFont="1" applyFill="1" applyAlignment="1">
      <alignment vertical="top"/>
    </xf>
    <xf numFmtId="164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center"/>
    </xf>
    <xf numFmtId="164" fontId="1" fillId="0" borderId="0" xfId="2" applyNumberFormat="1" applyFont="1"/>
    <xf numFmtId="164" fontId="2" fillId="0" borderId="0" xfId="2" applyNumberFormat="1" applyFont="1"/>
    <xf numFmtId="1" fontId="2" fillId="3" borderId="0" xfId="2" applyNumberFormat="1" applyFont="1" applyFill="1" applyAlignment="1">
      <alignment horizontal="center"/>
    </xf>
    <xf numFmtId="0" fontId="2" fillId="0" borderId="0" xfId="0" applyFont="1"/>
    <xf numFmtId="49" fontId="2" fillId="0" borderId="0" xfId="0" applyNumberFormat="1" applyFont="1"/>
    <xf numFmtId="49" fontId="0" fillId="4" borderId="0" xfId="0" applyNumberFormat="1" applyFill="1" applyAlignment="1">
      <alignment horizontal="center"/>
    </xf>
    <xf numFmtId="49" fontId="2" fillId="4" borderId="0" xfId="0" applyNumberFormat="1" applyFont="1" applyFill="1" applyAlignment="1">
      <alignment horizontal="center"/>
    </xf>
    <xf numFmtId="49" fontId="2" fillId="4" borderId="0" xfId="2" applyNumberFormat="1" applyFont="1" applyFill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2" fillId="4" borderId="0" xfId="0" applyFont="1" applyFill="1"/>
    <xf numFmtId="164" fontId="2" fillId="4" borderId="0" xfId="2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2" fillId="4" borderId="0" xfId="0" applyNumberFormat="1" applyFont="1" applyFill="1"/>
    <xf numFmtId="165" fontId="5" fillId="5" borderId="1" xfId="3" applyNumberFormat="1" applyFont="1" applyFill="1" applyBorder="1" applyAlignment="1">
      <alignment horizontal="center"/>
    </xf>
    <xf numFmtId="0" fontId="8" fillId="5" borderId="1" xfId="3" applyFont="1" applyFill="1" applyBorder="1"/>
    <xf numFmtId="7" fontId="0" fillId="5" borderId="1" xfId="0" applyNumberFormat="1" applyFill="1" applyBorder="1" applyAlignment="1">
      <alignment horizontal="right"/>
    </xf>
    <xf numFmtId="0" fontId="0" fillId="6" borderId="1" xfId="0" applyFill="1" applyBorder="1"/>
    <xf numFmtId="7" fontId="0" fillId="5" borderId="1" xfId="0" applyNumberFormat="1" applyFill="1" applyBorder="1"/>
    <xf numFmtId="9" fontId="0" fillId="5" borderId="1" xfId="1" applyFont="1" applyFill="1" applyBorder="1" applyAlignment="1">
      <alignment horizontal="center" vertical="center"/>
    </xf>
    <xf numFmtId="7" fontId="0" fillId="6" borderId="1" xfId="0" applyNumberFormat="1" applyFill="1" applyBorder="1"/>
    <xf numFmtId="164" fontId="9" fillId="5" borderId="1" xfId="2" applyNumberFormat="1" applyFont="1" applyFill="1" applyBorder="1" applyAlignment="1">
      <alignment horizontal="center"/>
    </xf>
    <xf numFmtId="164" fontId="9" fillId="6" borderId="1" xfId="2" applyNumberFormat="1" applyFont="1" applyFill="1" applyBorder="1" applyAlignment="1">
      <alignment horizontal="center"/>
    </xf>
    <xf numFmtId="164" fontId="0" fillId="5" borderId="1" xfId="0" applyNumberFormat="1" applyFill="1" applyBorder="1"/>
    <xf numFmtId="164" fontId="0" fillId="6" borderId="1" xfId="0" applyNumberFormat="1" applyFill="1" applyBorder="1"/>
    <xf numFmtId="9" fontId="0" fillId="5" borderId="1" xfId="1" applyFont="1" applyFill="1" applyBorder="1" applyAlignment="1">
      <alignment horizontal="center"/>
    </xf>
    <xf numFmtId="165" fontId="5" fillId="0" borderId="0" xfId="3" applyNumberFormat="1" applyFont="1" applyAlignment="1">
      <alignment horizontal="center"/>
    </xf>
    <xf numFmtId="0" fontId="8" fillId="0" borderId="0" xfId="3" applyFont="1"/>
    <xf numFmtId="7" fontId="0" fillId="0" borderId="0" xfId="0" applyNumberFormat="1" applyAlignment="1">
      <alignment horizontal="right"/>
    </xf>
    <xf numFmtId="0" fontId="0" fillId="6" borderId="0" xfId="0" applyFill="1"/>
    <xf numFmtId="7" fontId="0" fillId="0" borderId="0" xfId="0" applyNumberFormat="1"/>
    <xf numFmtId="9" fontId="0" fillId="0" borderId="0" xfId="1" applyFont="1" applyAlignment="1">
      <alignment horizontal="center" vertical="center"/>
    </xf>
    <xf numFmtId="7" fontId="0" fillId="6" borderId="0" xfId="0" applyNumberFormat="1" applyFill="1"/>
    <xf numFmtId="164" fontId="9" fillId="0" borderId="0" xfId="2" applyNumberFormat="1" applyFont="1" applyAlignment="1">
      <alignment horizontal="center"/>
    </xf>
    <xf numFmtId="164" fontId="9" fillId="6" borderId="0" xfId="2" applyNumberFormat="1" applyFont="1" applyFill="1" applyAlignment="1">
      <alignment horizontal="center"/>
    </xf>
    <xf numFmtId="164" fontId="0" fillId="6" borderId="0" xfId="0" applyNumberFormat="1" applyFill="1"/>
    <xf numFmtId="9" fontId="0" fillId="0" borderId="0" xfId="1" applyFont="1" applyAlignment="1">
      <alignment horizontal="center"/>
    </xf>
    <xf numFmtId="165" fontId="5" fillId="5" borderId="0" xfId="3" applyNumberFormat="1" applyFont="1" applyFill="1" applyAlignment="1">
      <alignment horizontal="center"/>
    </xf>
    <xf numFmtId="0" fontId="8" fillId="5" borderId="0" xfId="3" applyFont="1" applyFill="1"/>
    <xf numFmtId="7" fontId="0" fillId="5" borderId="0" xfId="0" applyNumberFormat="1" applyFill="1" applyAlignment="1">
      <alignment horizontal="right"/>
    </xf>
    <xf numFmtId="7" fontId="0" fillId="5" borderId="0" xfId="0" applyNumberFormat="1" applyFill="1"/>
    <xf numFmtId="9" fontId="0" fillId="5" borderId="0" xfId="1" applyFont="1" applyFill="1" applyAlignment="1">
      <alignment horizontal="center" vertical="center"/>
    </xf>
    <xf numFmtId="164" fontId="9" fillId="5" borderId="0" xfId="2" applyNumberFormat="1" applyFont="1" applyFill="1" applyBorder="1" applyAlignment="1">
      <alignment horizontal="center"/>
    </xf>
    <xf numFmtId="164" fontId="9" fillId="6" borderId="0" xfId="2" applyNumberFormat="1" applyFont="1" applyFill="1" applyBorder="1" applyAlignment="1">
      <alignment horizontal="center"/>
    </xf>
    <xf numFmtId="164" fontId="0" fillId="5" borderId="0" xfId="0" applyNumberFormat="1" applyFill="1"/>
    <xf numFmtId="9" fontId="0" fillId="5" borderId="0" xfId="1" applyFont="1" applyFill="1" applyBorder="1" applyAlignment="1">
      <alignment horizontal="center"/>
    </xf>
    <xf numFmtId="165" fontId="5" fillId="7" borderId="0" xfId="3" applyNumberFormat="1" applyFont="1" applyFill="1" applyAlignment="1">
      <alignment horizontal="center"/>
    </xf>
    <xf numFmtId="0" fontId="8" fillId="7" borderId="0" xfId="3" applyFont="1" applyFill="1"/>
    <xf numFmtId="7" fontId="0" fillId="7" borderId="0" xfId="0" applyNumberFormat="1" applyFill="1" applyAlignment="1">
      <alignment horizontal="right"/>
    </xf>
    <xf numFmtId="0" fontId="0" fillId="7" borderId="0" xfId="0" applyFill="1"/>
    <xf numFmtId="7" fontId="0" fillId="7" borderId="0" xfId="0" applyNumberFormat="1" applyFill="1"/>
    <xf numFmtId="9" fontId="0" fillId="7" borderId="0" xfId="1" applyFont="1" applyFill="1" applyAlignment="1">
      <alignment horizontal="center" vertical="center"/>
    </xf>
    <xf numFmtId="164" fontId="9" fillId="7" borderId="0" xfId="2" applyNumberFormat="1" applyFont="1" applyFill="1" applyBorder="1" applyAlignment="1">
      <alignment horizontal="center"/>
    </xf>
    <xf numFmtId="164" fontId="0" fillId="7" borderId="0" xfId="0" applyNumberFormat="1" applyFill="1"/>
    <xf numFmtId="9" fontId="0" fillId="7" borderId="0" xfId="1" applyFont="1" applyFill="1" applyBorder="1" applyAlignment="1">
      <alignment horizontal="center"/>
    </xf>
    <xf numFmtId="165" fontId="5" fillId="3" borderId="0" xfId="3" applyNumberFormat="1" applyFont="1" applyFill="1" applyAlignment="1">
      <alignment horizontal="center"/>
    </xf>
    <xf numFmtId="0" fontId="8" fillId="3" borderId="0" xfId="3" applyFont="1" applyFill="1"/>
    <xf numFmtId="7" fontId="0" fillId="3" borderId="0" xfId="0" applyNumberFormat="1" applyFill="1" applyAlignment="1">
      <alignment horizontal="right"/>
    </xf>
    <xf numFmtId="7" fontId="0" fillId="3" borderId="0" xfId="0" applyNumberFormat="1" applyFill="1"/>
    <xf numFmtId="9" fontId="0" fillId="3" borderId="0" xfId="1" applyFont="1" applyFill="1" applyAlignment="1">
      <alignment horizontal="center" vertical="center"/>
    </xf>
    <xf numFmtId="164" fontId="9" fillId="3" borderId="0" xfId="2" applyNumberFormat="1" applyFont="1" applyFill="1" applyAlignment="1">
      <alignment horizontal="center"/>
    </xf>
    <xf numFmtId="164" fontId="0" fillId="3" borderId="0" xfId="0" applyNumberFormat="1" applyFill="1"/>
    <xf numFmtId="9" fontId="0" fillId="3" borderId="0" xfId="1" applyFont="1" applyFill="1" applyAlignment="1">
      <alignment horizontal="center"/>
    </xf>
    <xf numFmtId="164" fontId="9" fillId="3" borderId="0" xfId="2" applyNumberFormat="1" applyFont="1" applyFill="1" applyBorder="1" applyAlignment="1">
      <alignment horizontal="center"/>
    </xf>
    <xf numFmtId="9" fontId="0" fillId="3" borderId="0" xfId="1" applyFont="1" applyFill="1" applyBorder="1" applyAlignment="1">
      <alignment horizontal="center"/>
    </xf>
    <xf numFmtId="164" fontId="9" fillId="0" borderId="0" xfId="2" applyNumberFormat="1" applyFont="1" applyFill="1" applyAlignment="1">
      <alignment horizontal="center"/>
    </xf>
    <xf numFmtId="9" fontId="0" fillId="0" borderId="0" xfId="1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0" fontId="8" fillId="0" borderId="0" xfId="0" applyFont="1"/>
    <xf numFmtId="164" fontId="9" fillId="0" borderId="0" xfId="2" applyNumberFormat="1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165" fontId="10" fillId="5" borderId="0" xfId="0" applyNumberFormat="1" applyFont="1" applyFill="1" applyAlignment="1">
      <alignment horizontal="center"/>
    </xf>
    <xf numFmtId="0" fontId="8" fillId="5" borderId="0" xfId="0" applyFont="1" applyFill="1"/>
    <xf numFmtId="165" fontId="5" fillId="5" borderId="2" xfId="3" applyNumberFormat="1" applyFont="1" applyFill="1" applyBorder="1" applyAlignment="1">
      <alignment horizontal="center"/>
    </xf>
    <xf numFmtId="0" fontId="8" fillId="5" borderId="2" xfId="3" applyFont="1" applyFill="1" applyBorder="1"/>
    <xf numFmtId="7" fontId="0" fillId="5" borderId="2" xfId="0" applyNumberFormat="1" applyFill="1" applyBorder="1" applyAlignment="1">
      <alignment horizontal="right"/>
    </xf>
    <xf numFmtId="0" fontId="0" fillId="6" borderId="2" xfId="0" applyFill="1" applyBorder="1"/>
    <xf numFmtId="7" fontId="0" fillId="5" borderId="2" xfId="0" applyNumberFormat="1" applyFill="1" applyBorder="1"/>
    <xf numFmtId="9" fontId="0" fillId="5" borderId="2" xfId="1" applyFont="1" applyFill="1" applyBorder="1" applyAlignment="1">
      <alignment horizontal="center" vertical="center"/>
    </xf>
    <xf numFmtId="7" fontId="0" fillId="6" borderId="2" xfId="0" applyNumberFormat="1" applyFill="1" applyBorder="1"/>
    <xf numFmtId="164" fontId="9" fillId="5" borderId="2" xfId="2" applyNumberFormat="1" applyFont="1" applyFill="1" applyBorder="1" applyAlignment="1">
      <alignment horizontal="center"/>
    </xf>
    <xf numFmtId="164" fontId="9" fillId="6" borderId="2" xfId="2" applyNumberFormat="1" applyFont="1" applyFill="1" applyBorder="1" applyAlignment="1">
      <alignment horizontal="center"/>
    </xf>
    <xf numFmtId="164" fontId="0" fillId="5" borderId="2" xfId="0" applyNumberFormat="1" applyFill="1" applyBorder="1"/>
    <xf numFmtId="164" fontId="0" fillId="6" borderId="2" xfId="0" applyNumberFormat="1" applyFill="1" applyBorder="1"/>
    <xf numFmtId="9" fontId="0" fillId="5" borderId="2" xfId="1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4">
    <cellStyle name="Currency 2" xfId="2" xr:uid="{996332F0-4F82-4B23-A7D0-697BD68D0867}"/>
    <cellStyle name="Normal" xfId="0" builtinId="0"/>
    <cellStyle name="Normal 6" xfId="3" xr:uid="{4F28C7DB-CF86-4EC6-840A-9338B435E2C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9412A-557D-487F-9004-75DDCBBD04B3}">
  <dimension ref="A1:O266"/>
  <sheetViews>
    <sheetView tabSelected="1" zoomScaleNormal="100" workbookViewId="0">
      <selection activeCell="H4" sqref="H4:K4"/>
    </sheetView>
  </sheetViews>
  <sheetFormatPr defaultRowHeight="13.2" x14ac:dyDescent="0.25"/>
  <cols>
    <col min="2" max="2" width="23.21875" customWidth="1"/>
    <col min="3" max="3" width="18.33203125" customWidth="1"/>
    <col min="4" max="4" width="1.109375" customWidth="1"/>
    <col min="5" max="5" width="15.33203125" customWidth="1"/>
    <col min="6" max="6" width="12.21875" customWidth="1"/>
    <col min="7" max="7" width="1" customWidth="1"/>
    <col min="8" max="8" width="18.21875" customWidth="1"/>
    <col min="9" max="9" width="1.21875" customWidth="1"/>
    <col min="10" max="10" width="15.109375" customWidth="1"/>
    <col min="11" max="11" width="1.21875" customWidth="1"/>
    <col min="12" max="12" width="14.6640625" customWidth="1"/>
    <col min="13" max="13" width="1.33203125" customWidth="1"/>
    <col min="14" max="14" width="16.6640625" customWidth="1"/>
  </cols>
  <sheetData>
    <row r="1" spans="1:15" ht="18" x14ac:dyDescent="0.25">
      <c r="A1" s="1" t="s">
        <v>0</v>
      </c>
      <c r="B1" s="2"/>
      <c r="D1" s="3"/>
      <c r="E1" s="4" t="s">
        <v>1</v>
      </c>
      <c r="F1" s="4"/>
      <c r="G1" s="4"/>
      <c r="H1" s="4"/>
      <c r="I1" s="4"/>
      <c r="J1" s="4"/>
      <c r="M1" s="2"/>
      <c r="O1" s="5"/>
    </row>
    <row r="2" spans="1:15" ht="12" customHeight="1" x14ac:dyDescent="0.3">
      <c r="A2" s="1"/>
      <c r="B2" s="6"/>
      <c r="C2" s="2"/>
      <c r="D2" s="2"/>
      <c r="E2" s="2"/>
      <c r="F2" s="2"/>
      <c r="H2" s="7" t="s">
        <v>2</v>
      </c>
      <c r="I2" s="8"/>
      <c r="J2" s="8"/>
      <c r="K2" s="9"/>
      <c r="L2" s="9"/>
      <c r="M2" s="8"/>
      <c r="N2" s="9"/>
      <c r="O2" s="10"/>
    </row>
    <row r="3" spans="1:15" ht="6.6" customHeight="1" x14ac:dyDescent="0.3">
      <c r="D3" s="2"/>
      <c r="E3" s="2"/>
      <c r="F3" s="2"/>
      <c r="J3" s="11"/>
      <c r="K3" s="11"/>
      <c r="L3" s="2"/>
      <c r="M3" s="2"/>
      <c r="O3" s="5"/>
    </row>
    <row r="4" spans="1:15" ht="14.4" x14ac:dyDescent="0.3">
      <c r="D4" s="6"/>
      <c r="E4" s="6"/>
      <c r="F4" s="6"/>
      <c r="G4" s="12"/>
      <c r="H4" s="13" t="s">
        <v>3</v>
      </c>
      <c r="I4" s="13"/>
      <c r="J4" s="13"/>
      <c r="K4" s="13"/>
      <c r="L4" s="14"/>
      <c r="M4" s="15"/>
      <c r="O4" s="5"/>
    </row>
    <row r="5" spans="1:15" ht="14.4" x14ac:dyDescent="0.3">
      <c r="A5" s="16"/>
      <c r="B5" s="17"/>
      <c r="C5" s="17" t="s">
        <v>4</v>
      </c>
      <c r="D5" s="17"/>
      <c r="E5" s="17" t="s">
        <v>5</v>
      </c>
      <c r="F5" s="17" t="s">
        <v>6</v>
      </c>
      <c r="G5" s="18"/>
      <c r="H5" s="18" t="s">
        <v>7</v>
      </c>
      <c r="I5" s="18"/>
      <c r="J5" s="18" t="s">
        <v>8</v>
      </c>
      <c r="K5" s="18"/>
      <c r="L5" s="17" t="s">
        <v>9</v>
      </c>
      <c r="M5" s="17"/>
      <c r="N5" s="17" t="s">
        <v>10</v>
      </c>
      <c r="O5" s="17" t="s">
        <v>11</v>
      </c>
    </row>
    <row r="6" spans="1:15" ht="14.4" x14ac:dyDescent="0.3">
      <c r="A6" s="19"/>
      <c r="B6" s="19"/>
      <c r="C6" s="20" t="s">
        <v>12</v>
      </c>
      <c r="D6" s="21"/>
      <c r="E6" s="20" t="s">
        <v>12</v>
      </c>
      <c r="F6" s="20" t="s">
        <v>12</v>
      </c>
      <c r="G6" s="21"/>
      <c r="H6" s="20" t="s">
        <v>12</v>
      </c>
      <c r="I6" s="20"/>
      <c r="J6" s="22" t="s">
        <v>12</v>
      </c>
      <c r="K6" s="22"/>
      <c r="L6" s="23" t="s">
        <v>12</v>
      </c>
      <c r="M6" s="23"/>
      <c r="N6" s="23" t="s">
        <v>12</v>
      </c>
      <c r="O6" s="20" t="s">
        <v>13</v>
      </c>
    </row>
    <row r="7" spans="1:15" ht="14.4" x14ac:dyDescent="0.3">
      <c r="A7" s="19"/>
      <c r="B7" s="19"/>
      <c r="C7" s="20" t="s">
        <v>14</v>
      </c>
      <c r="D7" s="21"/>
      <c r="E7" s="20" t="s">
        <v>15</v>
      </c>
      <c r="F7" s="20" t="s">
        <v>16</v>
      </c>
      <c r="G7" s="21"/>
      <c r="H7" s="20" t="s">
        <v>17</v>
      </c>
      <c r="I7" s="20"/>
      <c r="J7" s="22" t="s">
        <v>17</v>
      </c>
      <c r="K7" s="22"/>
      <c r="L7" s="23" t="s">
        <v>18</v>
      </c>
      <c r="M7" s="23"/>
      <c r="N7" s="20" t="s">
        <v>19</v>
      </c>
      <c r="O7" s="20" t="s">
        <v>20</v>
      </c>
    </row>
    <row r="8" spans="1:15" ht="14.4" x14ac:dyDescent="0.3">
      <c r="A8" s="19"/>
      <c r="B8" s="19"/>
      <c r="C8" s="20" t="s">
        <v>21</v>
      </c>
      <c r="D8" s="21"/>
      <c r="E8" s="24" t="s">
        <v>22</v>
      </c>
      <c r="F8" s="24"/>
      <c r="G8" s="21"/>
      <c r="H8" s="20" t="s">
        <v>23</v>
      </c>
      <c r="I8" s="20"/>
      <c r="J8" s="22" t="s">
        <v>24</v>
      </c>
      <c r="K8" s="22"/>
      <c r="L8" s="23" t="s">
        <v>25</v>
      </c>
      <c r="M8" s="23"/>
      <c r="N8" s="20" t="s">
        <v>20</v>
      </c>
      <c r="O8" s="20" t="s">
        <v>14</v>
      </c>
    </row>
    <row r="9" spans="1:15" ht="14.4" x14ac:dyDescent="0.3">
      <c r="A9" s="19"/>
      <c r="B9" s="19"/>
      <c r="C9" s="25" t="s">
        <v>26</v>
      </c>
      <c r="D9" s="21"/>
      <c r="E9" s="19"/>
      <c r="F9" s="19"/>
      <c r="G9" s="21"/>
      <c r="H9" s="24" t="s">
        <v>22</v>
      </c>
      <c r="I9" s="24"/>
      <c r="J9" s="22" t="s">
        <v>27</v>
      </c>
      <c r="K9" s="22"/>
      <c r="L9" s="26" t="s">
        <v>28</v>
      </c>
      <c r="M9" s="27"/>
      <c r="N9" s="20" t="s">
        <v>14</v>
      </c>
      <c r="O9" s="20" t="s">
        <v>29</v>
      </c>
    </row>
    <row r="10" spans="1:15" ht="14.4" x14ac:dyDescent="0.3">
      <c r="A10" s="20" t="s">
        <v>30</v>
      </c>
      <c r="B10" s="20" t="s">
        <v>31</v>
      </c>
      <c r="C10" s="20" t="s">
        <v>32</v>
      </c>
      <c r="D10" s="21"/>
      <c r="E10" s="19"/>
      <c r="F10" s="19"/>
      <c r="G10" s="21"/>
      <c r="H10" s="24"/>
      <c r="I10" s="24"/>
      <c r="J10" s="22" t="s">
        <v>33</v>
      </c>
      <c r="K10" s="22"/>
      <c r="L10" s="27"/>
      <c r="M10" s="27"/>
      <c r="N10" s="20" t="s">
        <v>34</v>
      </c>
      <c r="O10" s="20"/>
    </row>
    <row r="11" spans="1:15" ht="14.4" x14ac:dyDescent="0.3">
      <c r="A11" s="28">
        <v>2</v>
      </c>
      <c r="B11" s="29" t="s">
        <v>35</v>
      </c>
      <c r="C11" s="30">
        <v>3965241.1959000002</v>
      </c>
      <c r="D11" s="31"/>
      <c r="E11" s="32">
        <v>456983.81589999981</v>
      </c>
      <c r="F11" s="33">
        <f>E11/C11</f>
        <v>0.11524741959518484</v>
      </c>
      <c r="G11" s="31"/>
      <c r="H11" s="32">
        <v>3508257.3800000004</v>
      </c>
      <c r="I11" s="34"/>
      <c r="J11" s="35">
        <v>4968257</v>
      </c>
      <c r="K11" s="36"/>
      <c r="L11" s="37">
        <f t="shared" ref="L11:L74" si="0">E11+J11</f>
        <v>5425240.8158999998</v>
      </c>
      <c r="M11" s="38"/>
      <c r="N11" s="37">
        <f t="shared" ref="N11:N74" si="1">L11-C11</f>
        <v>1459999.6199999996</v>
      </c>
      <c r="O11" s="39">
        <f t="shared" ref="O11:O74" si="2">IF(C11&gt;0,N11/C11,IF(L11&gt;0,100%,0%))</f>
        <v>0.36819944812174787</v>
      </c>
    </row>
    <row r="12" spans="1:15" ht="14.4" x14ac:dyDescent="0.3">
      <c r="A12" s="40">
        <v>1038</v>
      </c>
      <c r="B12" s="41" t="s">
        <v>36</v>
      </c>
      <c r="C12" s="42">
        <v>845007.58</v>
      </c>
      <c r="D12" s="43"/>
      <c r="E12" s="44">
        <v>390324.81999999995</v>
      </c>
      <c r="F12" s="45">
        <f t="shared" ref="F12:F75" si="3">E12/C12</f>
        <v>0.46191872030307701</v>
      </c>
      <c r="G12" s="43"/>
      <c r="H12" s="44">
        <v>454682.76</v>
      </c>
      <c r="I12" s="46"/>
      <c r="J12" s="47">
        <v>726470</v>
      </c>
      <c r="K12" s="48"/>
      <c r="L12" s="2">
        <f t="shared" si="0"/>
        <v>1116794.8199999998</v>
      </c>
      <c r="M12" s="49"/>
      <c r="N12" s="2">
        <f t="shared" si="1"/>
        <v>271787.23999999987</v>
      </c>
      <c r="O12" s="50">
        <f t="shared" si="2"/>
        <v>0.32163881890858292</v>
      </c>
    </row>
    <row r="13" spans="1:15" ht="14.4" x14ac:dyDescent="0.3">
      <c r="A13" s="51">
        <v>4</v>
      </c>
      <c r="B13" s="52" t="s">
        <v>37</v>
      </c>
      <c r="C13" s="53">
        <v>720452.15999999992</v>
      </c>
      <c r="D13" s="43"/>
      <c r="E13" s="54">
        <v>317645.49999999994</v>
      </c>
      <c r="F13" s="55">
        <f t="shared" si="3"/>
        <v>0.4408974219745555</v>
      </c>
      <c r="G13" s="43"/>
      <c r="H13" s="54">
        <v>402806.66</v>
      </c>
      <c r="I13" s="46"/>
      <c r="J13" s="56">
        <v>711694.62</v>
      </c>
      <c r="K13" s="57"/>
      <c r="L13" s="58">
        <f t="shared" si="0"/>
        <v>1029340.1199999999</v>
      </c>
      <c r="M13" s="49"/>
      <c r="N13" s="58">
        <f t="shared" si="1"/>
        <v>308887.95999999996</v>
      </c>
      <c r="O13" s="59">
        <f t="shared" si="2"/>
        <v>0.42874180570157494</v>
      </c>
    </row>
    <row r="14" spans="1:15" ht="14.4" x14ac:dyDescent="0.3">
      <c r="A14" s="40">
        <v>1734</v>
      </c>
      <c r="B14" s="41" t="s">
        <v>38</v>
      </c>
      <c r="C14" s="42">
        <v>958343.96000000008</v>
      </c>
      <c r="D14" s="43"/>
      <c r="E14" s="44">
        <v>356027.30000000005</v>
      </c>
      <c r="F14" s="45">
        <f t="shared" si="3"/>
        <v>0.37150262834650727</v>
      </c>
      <c r="G14" s="43"/>
      <c r="H14" s="44">
        <v>602316.66</v>
      </c>
      <c r="I14" s="46"/>
      <c r="J14" s="47">
        <v>898672</v>
      </c>
      <c r="K14" s="48"/>
      <c r="L14" s="2">
        <f t="shared" si="0"/>
        <v>1254699.3</v>
      </c>
      <c r="M14" s="49"/>
      <c r="N14" s="2">
        <f t="shared" si="1"/>
        <v>296355.33999999997</v>
      </c>
      <c r="O14" s="50">
        <f t="shared" si="2"/>
        <v>0.30923692574845457</v>
      </c>
    </row>
    <row r="15" spans="1:15" ht="14.4" x14ac:dyDescent="0.3">
      <c r="A15" s="60">
        <v>9</v>
      </c>
      <c r="B15" s="61" t="s">
        <v>39</v>
      </c>
      <c r="C15" s="62">
        <v>1771637.2978999999</v>
      </c>
      <c r="D15" s="63"/>
      <c r="E15" s="64">
        <v>1103757.9778999998</v>
      </c>
      <c r="F15" s="65">
        <f t="shared" si="3"/>
        <v>0.62301577146085885</v>
      </c>
      <c r="G15" s="63"/>
      <c r="H15" s="64">
        <v>667879.31999999995</v>
      </c>
      <c r="I15" s="64"/>
      <c r="J15" s="66">
        <v>1762185</v>
      </c>
      <c r="K15" s="66"/>
      <c r="L15" s="67">
        <f t="shared" si="0"/>
        <v>2865942.9778999998</v>
      </c>
      <c r="M15" s="67"/>
      <c r="N15" s="67">
        <f t="shared" si="1"/>
        <v>1094305.68</v>
      </c>
      <c r="O15" s="68">
        <f t="shared" si="2"/>
        <v>0.61768042550082281</v>
      </c>
    </row>
    <row r="16" spans="1:15" ht="14.4" x14ac:dyDescent="0.3">
      <c r="A16" s="40">
        <v>1629</v>
      </c>
      <c r="B16" s="41" t="s">
        <v>40</v>
      </c>
      <c r="C16" s="42">
        <v>1732961.0299999998</v>
      </c>
      <c r="D16" s="43"/>
      <c r="E16" s="44">
        <v>1097037.69</v>
      </c>
      <c r="F16" s="45">
        <f t="shared" si="3"/>
        <v>0.63304233102114249</v>
      </c>
      <c r="G16" s="43"/>
      <c r="H16" s="44">
        <v>635923.34</v>
      </c>
      <c r="I16" s="46"/>
      <c r="J16" s="47">
        <v>996012.34</v>
      </c>
      <c r="K16" s="48"/>
      <c r="L16" s="2">
        <f t="shared" si="0"/>
        <v>2093050.0299999998</v>
      </c>
      <c r="M16" s="49"/>
      <c r="N16" s="2">
        <f t="shared" si="1"/>
        <v>360089</v>
      </c>
      <c r="O16" s="50">
        <f t="shared" si="2"/>
        <v>0.20778828477175856</v>
      </c>
    </row>
    <row r="17" spans="1:15" ht="14.4" x14ac:dyDescent="0.3">
      <c r="A17" s="51">
        <v>14</v>
      </c>
      <c r="B17" s="52" t="s">
        <v>41</v>
      </c>
      <c r="C17" s="53">
        <v>49311072.215499997</v>
      </c>
      <c r="D17" s="43"/>
      <c r="E17" s="54">
        <v>34443553.875499994</v>
      </c>
      <c r="F17" s="55">
        <f t="shared" si="3"/>
        <v>0.69849533437387556</v>
      </c>
      <c r="G17" s="43"/>
      <c r="H17" s="54">
        <v>14867518.34</v>
      </c>
      <c r="I17" s="46"/>
      <c r="J17" s="56">
        <v>18063496</v>
      </c>
      <c r="K17" s="57"/>
      <c r="L17" s="58">
        <f t="shared" si="0"/>
        <v>52507049.875499994</v>
      </c>
      <c r="M17" s="49"/>
      <c r="N17" s="58">
        <f t="shared" si="1"/>
        <v>3195977.6599999964</v>
      </c>
      <c r="O17" s="59">
        <f t="shared" si="2"/>
        <v>6.4812576900232191E-2</v>
      </c>
    </row>
    <row r="18" spans="1:15" ht="14.4" x14ac:dyDescent="0.3">
      <c r="A18" s="40">
        <v>28</v>
      </c>
      <c r="B18" s="41" t="s">
        <v>42</v>
      </c>
      <c r="C18" s="42">
        <v>27083361.630799998</v>
      </c>
      <c r="D18" s="43"/>
      <c r="E18" s="44">
        <v>15319726.630799998</v>
      </c>
      <c r="F18" s="45">
        <f t="shared" si="3"/>
        <v>0.56565085382081792</v>
      </c>
      <c r="G18" s="43"/>
      <c r="H18" s="44">
        <v>11763635</v>
      </c>
      <c r="I18" s="46"/>
      <c r="J18" s="47">
        <v>12564029</v>
      </c>
      <c r="K18" s="48"/>
      <c r="L18" s="2">
        <f t="shared" si="0"/>
        <v>27883755.630799998</v>
      </c>
      <c r="M18" s="49"/>
      <c r="N18" s="2">
        <f t="shared" si="1"/>
        <v>800394</v>
      </c>
      <c r="O18" s="50">
        <f t="shared" si="2"/>
        <v>2.9552978352944501E-2</v>
      </c>
    </row>
    <row r="19" spans="1:15" ht="14.4" x14ac:dyDescent="0.3">
      <c r="A19" s="51">
        <v>38</v>
      </c>
      <c r="B19" s="52" t="s">
        <v>43</v>
      </c>
      <c r="C19" s="53">
        <v>2808760.2571999999</v>
      </c>
      <c r="D19" s="43"/>
      <c r="E19" s="54">
        <v>500905.25719999988</v>
      </c>
      <c r="F19" s="55">
        <f t="shared" si="3"/>
        <v>0.17833677898139405</v>
      </c>
      <c r="G19" s="43"/>
      <c r="H19" s="54">
        <v>2307855</v>
      </c>
      <c r="I19" s="46"/>
      <c r="J19" s="56">
        <v>3818919</v>
      </c>
      <c r="K19" s="57"/>
      <c r="L19" s="58">
        <f t="shared" si="0"/>
        <v>4319824.2571999999</v>
      </c>
      <c r="M19" s="49"/>
      <c r="N19" s="58">
        <f t="shared" si="1"/>
        <v>1511064</v>
      </c>
      <c r="O19" s="59">
        <f t="shared" si="2"/>
        <v>0.53798254803930867</v>
      </c>
    </row>
    <row r="20" spans="1:15" ht="14.4" x14ac:dyDescent="0.3">
      <c r="A20" s="69">
        <v>42</v>
      </c>
      <c r="B20" s="70" t="s">
        <v>44</v>
      </c>
      <c r="C20" s="71">
        <v>42905929.870499998</v>
      </c>
      <c r="D20" s="43"/>
      <c r="E20" s="72">
        <v>23905264.870499998</v>
      </c>
      <c r="F20" s="73">
        <f t="shared" si="3"/>
        <v>0.55715526834289819</v>
      </c>
      <c r="G20" s="43"/>
      <c r="H20" s="72">
        <v>19000665</v>
      </c>
      <c r="I20" s="46"/>
      <c r="J20" s="74">
        <v>0</v>
      </c>
      <c r="K20" s="48"/>
      <c r="L20" s="75">
        <f t="shared" si="0"/>
        <v>23905264.870499998</v>
      </c>
      <c r="M20" s="49"/>
      <c r="N20" s="75">
        <f t="shared" si="1"/>
        <v>-19000665</v>
      </c>
      <c r="O20" s="76">
        <f t="shared" si="2"/>
        <v>-0.44284473165710181</v>
      </c>
    </row>
    <row r="21" spans="1:15" ht="14.4" x14ac:dyDescent="0.3">
      <c r="A21" s="51">
        <v>53</v>
      </c>
      <c r="B21" s="52" t="s">
        <v>45</v>
      </c>
      <c r="C21" s="53">
        <v>4482614.7750000004</v>
      </c>
      <c r="D21" s="43"/>
      <c r="E21" s="54">
        <v>661274.27500000037</v>
      </c>
      <c r="F21" s="55">
        <f t="shared" si="3"/>
        <v>0.14751976428757485</v>
      </c>
      <c r="G21" s="43"/>
      <c r="H21" s="54">
        <v>3821340.5</v>
      </c>
      <c r="I21" s="46"/>
      <c r="J21" s="56">
        <v>6782772</v>
      </c>
      <c r="K21" s="57"/>
      <c r="L21" s="58">
        <f t="shared" si="0"/>
        <v>7444046.2750000004</v>
      </c>
      <c r="M21" s="49"/>
      <c r="N21" s="58">
        <f t="shared" si="1"/>
        <v>2961431.5</v>
      </c>
      <c r="O21" s="59">
        <f t="shared" si="2"/>
        <v>0.6606482262353226</v>
      </c>
    </row>
    <row r="22" spans="1:15" ht="14.4" x14ac:dyDescent="0.3">
      <c r="A22" s="40">
        <v>547</v>
      </c>
      <c r="B22" s="41" t="s">
        <v>46</v>
      </c>
      <c r="C22" s="42">
        <v>283104.74</v>
      </c>
      <c r="D22" s="43"/>
      <c r="E22" s="44">
        <v>190449.74</v>
      </c>
      <c r="F22" s="45">
        <f t="shared" si="3"/>
        <v>0.67271830206728433</v>
      </c>
      <c r="G22" s="43"/>
      <c r="H22" s="44">
        <v>92655</v>
      </c>
      <c r="I22" s="46"/>
      <c r="J22" s="47">
        <v>92655</v>
      </c>
      <c r="K22" s="48"/>
      <c r="L22" s="2">
        <f t="shared" si="0"/>
        <v>283104.74</v>
      </c>
      <c r="M22" s="49"/>
      <c r="N22" s="2">
        <f t="shared" si="1"/>
        <v>0</v>
      </c>
      <c r="O22" s="50">
        <f t="shared" si="2"/>
        <v>0</v>
      </c>
    </row>
    <row r="23" spans="1:15" ht="14.4" x14ac:dyDescent="0.3">
      <c r="A23" s="51">
        <v>62</v>
      </c>
      <c r="B23" s="52" t="s">
        <v>47</v>
      </c>
      <c r="C23" s="53">
        <v>408576.01650000009</v>
      </c>
      <c r="D23" s="43"/>
      <c r="E23" s="54">
        <v>34887.186500000069</v>
      </c>
      <c r="F23" s="55">
        <f t="shared" si="3"/>
        <v>8.5387259876033531E-2</v>
      </c>
      <c r="G23" s="43"/>
      <c r="H23" s="54">
        <v>373688.83</v>
      </c>
      <c r="I23" s="46"/>
      <c r="J23" s="56">
        <v>813095.62</v>
      </c>
      <c r="K23" s="57"/>
      <c r="L23" s="58">
        <f t="shared" si="0"/>
        <v>847982.80650000006</v>
      </c>
      <c r="M23" s="49"/>
      <c r="N23" s="58">
        <f t="shared" si="1"/>
        <v>439406.79</v>
      </c>
      <c r="O23" s="59">
        <f t="shared" si="2"/>
        <v>1.0754590877949879</v>
      </c>
    </row>
    <row r="24" spans="1:15" ht="14.4" x14ac:dyDescent="0.3">
      <c r="A24" s="69">
        <v>550</v>
      </c>
      <c r="B24" s="70" t="s">
        <v>48</v>
      </c>
      <c r="C24" s="71">
        <v>63238.53</v>
      </c>
      <c r="D24" s="43"/>
      <c r="E24" s="72">
        <v>8697.3300000000017</v>
      </c>
      <c r="F24" s="73">
        <f t="shared" si="3"/>
        <v>0.13753213428585392</v>
      </c>
      <c r="G24" s="43"/>
      <c r="H24" s="72">
        <v>54541.2</v>
      </c>
      <c r="I24" s="46"/>
      <c r="J24" s="74">
        <v>0</v>
      </c>
      <c r="K24" s="48"/>
      <c r="L24" s="75">
        <f t="shared" si="0"/>
        <v>8697.3300000000017</v>
      </c>
      <c r="M24" s="49"/>
      <c r="N24" s="75">
        <f t="shared" si="1"/>
        <v>-54541.2</v>
      </c>
      <c r="O24" s="76">
        <f t="shared" si="2"/>
        <v>-0.86246786571414613</v>
      </c>
    </row>
    <row r="25" spans="1:15" ht="14.4" x14ac:dyDescent="0.3">
      <c r="A25" s="51">
        <v>64</v>
      </c>
      <c r="B25" s="52" t="s">
        <v>49</v>
      </c>
      <c r="C25" s="53">
        <v>74154.990000000005</v>
      </c>
      <c r="D25" s="43"/>
      <c r="E25" s="54">
        <v>5711</v>
      </c>
      <c r="F25" s="55">
        <f t="shared" si="3"/>
        <v>7.7014372195316858E-2</v>
      </c>
      <c r="G25" s="43"/>
      <c r="H25" s="54">
        <v>68443.990000000005</v>
      </c>
      <c r="I25" s="46"/>
      <c r="J25" s="56">
        <v>123685</v>
      </c>
      <c r="K25" s="57"/>
      <c r="L25" s="58">
        <f t="shared" si="0"/>
        <v>129396</v>
      </c>
      <c r="M25" s="49"/>
      <c r="N25" s="58">
        <f t="shared" si="1"/>
        <v>55241.009999999995</v>
      </c>
      <c r="O25" s="59">
        <f t="shared" si="2"/>
        <v>0.74493988873843808</v>
      </c>
    </row>
    <row r="26" spans="1:15" ht="14.4" x14ac:dyDescent="0.3">
      <c r="A26" s="40">
        <v>65</v>
      </c>
      <c r="B26" s="41" t="s">
        <v>50</v>
      </c>
      <c r="C26" s="42">
        <v>31735976.808499999</v>
      </c>
      <c r="D26" s="43"/>
      <c r="E26" s="44">
        <v>12974463.468499999</v>
      </c>
      <c r="F26" s="45">
        <f t="shared" si="3"/>
        <v>0.40882508664504025</v>
      </c>
      <c r="G26" s="43"/>
      <c r="H26" s="44">
        <v>18761513.34</v>
      </c>
      <c r="I26" s="46"/>
      <c r="J26" s="47">
        <v>20980412</v>
      </c>
      <c r="K26" s="48"/>
      <c r="L26" s="2">
        <f t="shared" si="0"/>
        <v>33954875.468500003</v>
      </c>
      <c r="M26" s="49"/>
      <c r="N26" s="2">
        <f t="shared" si="1"/>
        <v>2218898.6600000039</v>
      </c>
      <c r="O26" s="50">
        <f t="shared" si="2"/>
        <v>6.9917452782033346E-2</v>
      </c>
    </row>
    <row r="27" spans="1:15" ht="14.4" x14ac:dyDescent="0.3">
      <c r="A27" s="51">
        <v>72</v>
      </c>
      <c r="B27" s="52" t="s">
        <v>51</v>
      </c>
      <c r="C27" s="53">
        <v>4549235.6825000001</v>
      </c>
      <c r="D27" s="43"/>
      <c r="E27" s="54">
        <v>420214.00250000041</v>
      </c>
      <c r="F27" s="55">
        <f t="shared" si="3"/>
        <v>9.2370242350045664E-2</v>
      </c>
      <c r="G27" s="43"/>
      <c r="H27" s="54">
        <v>4129021.6799999997</v>
      </c>
      <c r="I27" s="46"/>
      <c r="J27" s="56">
        <v>5838580.8200000003</v>
      </c>
      <c r="K27" s="57"/>
      <c r="L27" s="58">
        <f t="shared" si="0"/>
        <v>6258794.8225000007</v>
      </c>
      <c r="M27" s="49"/>
      <c r="N27" s="58">
        <f t="shared" si="1"/>
        <v>1709559.1400000006</v>
      </c>
      <c r="O27" s="59">
        <f t="shared" si="2"/>
        <v>0.37579040949149606</v>
      </c>
    </row>
    <row r="28" spans="1:15" ht="14.4" x14ac:dyDescent="0.3">
      <c r="A28" s="40">
        <v>1031</v>
      </c>
      <c r="B28" s="41" t="s">
        <v>52</v>
      </c>
      <c r="C28" s="42">
        <v>5810159.8300000001</v>
      </c>
      <c r="D28" s="43"/>
      <c r="E28" s="44">
        <v>802918.5</v>
      </c>
      <c r="F28" s="45">
        <f t="shared" si="3"/>
        <v>0.13819215365715679</v>
      </c>
      <c r="G28" s="43"/>
      <c r="H28" s="44">
        <v>5007241.33</v>
      </c>
      <c r="I28" s="46"/>
      <c r="J28" s="47">
        <v>8173147</v>
      </c>
      <c r="K28" s="48"/>
      <c r="L28" s="2">
        <f t="shared" si="0"/>
        <v>8976065.5</v>
      </c>
      <c r="M28" s="49"/>
      <c r="N28" s="2">
        <f t="shared" si="1"/>
        <v>3165905.67</v>
      </c>
      <c r="O28" s="50">
        <f t="shared" si="2"/>
        <v>0.54489132186231093</v>
      </c>
    </row>
    <row r="29" spans="1:15" ht="14.4" x14ac:dyDescent="0.3">
      <c r="A29" s="51">
        <v>74</v>
      </c>
      <c r="B29" s="52" t="s">
        <v>53</v>
      </c>
      <c r="C29" s="53">
        <v>154402.18</v>
      </c>
      <c r="D29" s="43"/>
      <c r="E29" s="54">
        <v>14165.25</v>
      </c>
      <c r="F29" s="55">
        <f t="shared" si="3"/>
        <v>9.1742551821483359E-2</v>
      </c>
      <c r="G29" s="43"/>
      <c r="H29" s="54">
        <v>140236.93</v>
      </c>
      <c r="I29" s="46"/>
      <c r="J29" s="56">
        <v>177564.75</v>
      </c>
      <c r="K29" s="57"/>
      <c r="L29" s="58">
        <f t="shared" si="0"/>
        <v>191730</v>
      </c>
      <c r="M29" s="49"/>
      <c r="N29" s="58">
        <f t="shared" si="1"/>
        <v>37327.820000000007</v>
      </c>
      <c r="O29" s="59">
        <f t="shared" si="2"/>
        <v>0.2417570788184468</v>
      </c>
    </row>
    <row r="30" spans="1:15" ht="14.4" x14ac:dyDescent="0.3">
      <c r="A30" s="40">
        <v>77</v>
      </c>
      <c r="B30" s="41" t="s">
        <v>54</v>
      </c>
      <c r="C30" s="42">
        <v>379626.85</v>
      </c>
      <c r="D30" s="43"/>
      <c r="E30" s="44">
        <v>28797.359999999986</v>
      </c>
      <c r="F30" s="45">
        <f t="shared" si="3"/>
        <v>7.5857015909174985E-2</v>
      </c>
      <c r="G30" s="43"/>
      <c r="H30" s="44">
        <v>350829.49</v>
      </c>
      <c r="I30" s="46"/>
      <c r="J30" s="47">
        <v>442852.95</v>
      </c>
      <c r="K30" s="48"/>
      <c r="L30" s="2">
        <f t="shared" si="0"/>
        <v>471650.31</v>
      </c>
      <c r="M30" s="49"/>
      <c r="N30" s="2">
        <f t="shared" si="1"/>
        <v>92023.460000000021</v>
      </c>
      <c r="O30" s="50">
        <f t="shared" si="2"/>
        <v>0.24240503536564925</v>
      </c>
    </row>
    <row r="31" spans="1:15" ht="14.4" x14ac:dyDescent="0.3">
      <c r="A31" s="51">
        <v>78</v>
      </c>
      <c r="B31" s="52" t="s">
        <v>55</v>
      </c>
      <c r="C31" s="53">
        <v>18449472.174400002</v>
      </c>
      <c r="D31" s="43"/>
      <c r="E31" s="54">
        <v>13059980.514400002</v>
      </c>
      <c r="F31" s="55">
        <f t="shared" si="3"/>
        <v>0.70787827374929913</v>
      </c>
      <c r="G31" s="43"/>
      <c r="H31" s="54">
        <v>5389491.6600000001</v>
      </c>
      <c r="I31" s="46"/>
      <c r="J31" s="56">
        <v>7727889</v>
      </c>
      <c r="K31" s="57"/>
      <c r="L31" s="58">
        <f t="shared" si="0"/>
        <v>20787869.514400002</v>
      </c>
      <c r="M31" s="49"/>
      <c r="N31" s="58">
        <f t="shared" si="1"/>
        <v>2338397.34</v>
      </c>
      <c r="O31" s="59">
        <f t="shared" si="2"/>
        <v>0.12674602925739512</v>
      </c>
    </row>
    <row r="32" spans="1:15" ht="14.4" x14ac:dyDescent="0.3">
      <c r="A32" s="40">
        <v>86</v>
      </c>
      <c r="B32" s="41" t="s">
        <v>56</v>
      </c>
      <c r="C32" s="42">
        <v>442227.48</v>
      </c>
      <c r="D32" s="43"/>
      <c r="E32" s="44">
        <v>183195.81999999998</v>
      </c>
      <c r="F32" s="45">
        <f t="shared" si="3"/>
        <v>0.41425697923611621</v>
      </c>
      <c r="G32" s="43"/>
      <c r="H32" s="44">
        <v>259031.66</v>
      </c>
      <c r="I32" s="46"/>
      <c r="J32" s="47">
        <v>265232</v>
      </c>
      <c r="K32" s="48"/>
      <c r="L32" s="2">
        <f t="shared" si="0"/>
        <v>448427.81999999995</v>
      </c>
      <c r="M32" s="49"/>
      <c r="N32" s="2">
        <f t="shared" si="1"/>
        <v>6200.3399999999674</v>
      </c>
      <c r="O32" s="50">
        <f t="shared" si="2"/>
        <v>1.4020702648329244E-2</v>
      </c>
    </row>
    <row r="33" spans="1:15" ht="14.4" x14ac:dyDescent="0.3">
      <c r="A33" s="51">
        <v>1633</v>
      </c>
      <c r="B33" s="52" t="s">
        <v>57</v>
      </c>
      <c r="C33" s="53">
        <v>124582.51</v>
      </c>
      <c r="D33" s="43"/>
      <c r="E33" s="54">
        <v>28969.17</v>
      </c>
      <c r="F33" s="55">
        <f t="shared" si="3"/>
        <v>0.2325299915694426</v>
      </c>
      <c r="G33" s="43"/>
      <c r="H33" s="54">
        <v>95613.34</v>
      </c>
      <c r="I33" s="46"/>
      <c r="J33" s="56">
        <v>105281</v>
      </c>
      <c r="K33" s="57"/>
      <c r="L33" s="58">
        <f t="shared" si="0"/>
        <v>134250.16999999998</v>
      </c>
      <c r="M33" s="49"/>
      <c r="N33" s="58">
        <f t="shared" si="1"/>
        <v>9667.6599999999889</v>
      </c>
      <c r="O33" s="59">
        <f t="shared" si="2"/>
        <v>7.7600459326112384E-2</v>
      </c>
    </row>
    <row r="34" spans="1:15" ht="14.4" x14ac:dyDescent="0.3">
      <c r="A34" s="40">
        <v>88</v>
      </c>
      <c r="B34" s="41" t="s">
        <v>58</v>
      </c>
      <c r="C34" s="42">
        <v>3979956.11</v>
      </c>
      <c r="D34" s="43"/>
      <c r="E34" s="44">
        <v>452454.2799999998</v>
      </c>
      <c r="F34" s="45">
        <f t="shared" si="3"/>
        <v>0.11368323355706549</v>
      </c>
      <c r="G34" s="43"/>
      <c r="H34" s="44">
        <v>3527501.83</v>
      </c>
      <c r="I34" s="46"/>
      <c r="J34" s="47">
        <v>4864349.24</v>
      </c>
      <c r="K34" s="48"/>
      <c r="L34" s="2">
        <f t="shared" si="0"/>
        <v>5316803.5199999996</v>
      </c>
      <c r="M34" s="49"/>
      <c r="N34" s="2">
        <f t="shared" si="1"/>
        <v>1336847.4099999997</v>
      </c>
      <c r="O34" s="50">
        <f t="shared" si="2"/>
        <v>0.33589501317390147</v>
      </c>
    </row>
    <row r="35" spans="1:15" ht="14.4" x14ac:dyDescent="0.3">
      <c r="A35" s="51">
        <v>90</v>
      </c>
      <c r="B35" s="52" t="s">
        <v>59</v>
      </c>
      <c r="C35" s="53">
        <v>1238860.68</v>
      </c>
      <c r="D35" s="43"/>
      <c r="E35" s="54">
        <v>171079.61999999988</v>
      </c>
      <c r="F35" s="55">
        <f t="shared" si="3"/>
        <v>0.13809431743365999</v>
      </c>
      <c r="G35" s="43"/>
      <c r="H35" s="54">
        <v>1067781.06</v>
      </c>
      <c r="I35" s="46"/>
      <c r="J35" s="56">
        <v>1865111.9700000002</v>
      </c>
      <c r="K35" s="57"/>
      <c r="L35" s="58">
        <f t="shared" si="0"/>
        <v>2036191.59</v>
      </c>
      <c r="M35" s="49"/>
      <c r="N35" s="58">
        <f t="shared" si="1"/>
        <v>797330.91000000015</v>
      </c>
      <c r="O35" s="59">
        <f t="shared" si="2"/>
        <v>0.64360014235014718</v>
      </c>
    </row>
    <row r="36" spans="1:15" ht="14.4" x14ac:dyDescent="0.3">
      <c r="A36" s="40">
        <v>92</v>
      </c>
      <c r="B36" s="41" t="s">
        <v>60</v>
      </c>
      <c r="C36" s="42">
        <v>1221571.8800000001</v>
      </c>
      <c r="D36" s="43"/>
      <c r="E36" s="44">
        <v>107388.06000000029</v>
      </c>
      <c r="F36" s="45">
        <f t="shared" si="3"/>
        <v>8.7909734791865285E-2</v>
      </c>
      <c r="G36" s="43"/>
      <c r="H36" s="44">
        <v>1114183.8199999998</v>
      </c>
      <c r="I36" s="46"/>
      <c r="J36" s="47">
        <v>1812804.73</v>
      </c>
      <c r="K36" s="48"/>
      <c r="L36" s="2">
        <f t="shared" si="0"/>
        <v>1920192.7900000003</v>
      </c>
      <c r="M36" s="49"/>
      <c r="N36" s="2">
        <f t="shared" si="1"/>
        <v>698620.91000000015</v>
      </c>
      <c r="O36" s="50">
        <f t="shared" si="2"/>
        <v>0.5719032350351746</v>
      </c>
    </row>
    <row r="37" spans="1:15" ht="14.4" x14ac:dyDescent="0.3">
      <c r="A37" s="51">
        <v>94</v>
      </c>
      <c r="B37" s="52" t="s">
        <v>61</v>
      </c>
      <c r="C37" s="53">
        <v>31525308.984200001</v>
      </c>
      <c r="D37" s="43"/>
      <c r="E37" s="54">
        <v>13952098.984200001</v>
      </c>
      <c r="F37" s="55">
        <f t="shared" si="3"/>
        <v>0.44256819151852178</v>
      </c>
      <c r="G37" s="43"/>
      <c r="H37" s="54">
        <v>17573210</v>
      </c>
      <c r="I37" s="46"/>
      <c r="J37" s="56">
        <v>29410409</v>
      </c>
      <c r="K37" s="57"/>
      <c r="L37" s="58">
        <f t="shared" si="0"/>
        <v>43362507.984200001</v>
      </c>
      <c r="M37" s="49"/>
      <c r="N37" s="58">
        <f t="shared" si="1"/>
        <v>11837199</v>
      </c>
      <c r="O37" s="59">
        <f t="shared" si="2"/>
        <v>0.3754824102099244</v>
      </c>
    </row>
    <row r="38" spans="1:15" ht="14.4" x14ac:dyDescent="0.3">
      <c r="A38" s="40">
        <v>1824</v>
      </c>
      <c r="B38" s="41" t="s">
        <v>62</v>
      </c>
      <c r="C38" s="42">
        <v>617244.5</v>
      </c>
      <c r="D38" s="43"/>
      <c r="E38" s="44">
        <v>336084.5</v>
      </c>
      <c r="F38" s="45">
        <f t="shared" si="3"/>
        <v>0.54449168846380969</v>
      </c>
      <c r="G38" s="43"/>
      <c r="H38" s="44">
        <v>281160</v>
      </c>
      <c r="I38" s="46"/>
      <c r="J38" s="47">
        <v>458580.56</v>
      </c>
      <c r="K38" s="48"/>
      <c r="L38" s="2">
        <f t="shared" si="0"/>
        <v>794665.06</v>
      </c>
      <c r="M38" s="49"/>
      <c r="N38" s="2">
        <f t="shared" si="1"/>
        <v>177420.56000000006</v>
      </c>
      <c r="O38" s="50">
        <f t="shared" si="2"/>
        <v>0.28743967746978716</v>
      </c>
    </row>
    <row r="39" spans="1:15" ht="14.4" x14ac:dyDescent="0.3">
      <c r="A39" s="69">
        <v>1825</v>
      </c>
      <c r="B39" s="70" t="s">
        <v>63</v>
      </c>
      <c r="C39" s="71">
        <v>69903.72</v>
      </c>
      <c r="D39" s="43"/>
      <c r="E39" s="72">
        <v>7835.9000000000015</v>
      </c>
      <c r="F39" s="73">
        <f t="shared" si="3"/>
        <v>0.11209560807350455</v>
      </c>
      <c r="G39" s="43"/>
      <c r="H39" s="72">
        <v>62067.82</v>
      </c>
      <c r="I39" s="46"/>
      <c r="J39" s="77">
        <v>0</v>
      </c>
      <c r="K39" s="57"/>
      <c r="L39" s="75">
        <f t="shared" si="0"/>
        <v>7835.9000000000015</v>
      </c>
      <c r="M39" s="49"/>
      <c r="N39" s="75">
        <f t="shared" si="1"/>
        <v>-62067.82</v>
      </c>
      <c r="O39" s="78">
        <f t="shared" si="2"/>
        <v>-0.88790439192649551</v>
      </c>
    </row>
    <row r="40" spans="1:15" ht="14.4" x14ac:dyDescent="0.3">
      <c r="A40" s="40">
        <v>108</v>
      </c>
      <c r="B40" s="41" t="s">
        <v>64</v>
      </c>
      <c r="C40" s="42">
        <v>5841550.2699999996</v>
      </c>
      <c r="D40" s="43"/>
      <c r="E40" s="44">
        <v>4665908.6099999994</v>
      </c>
      <c r="F40" s="45">
        <f t="shared" si="3"/>
        <v>0.79874492118339668</v>
      </c>
      <c r="G40" s="43"/>
      <c r="H40" s="44">
        <v>1175641.6599999999</v>
      </c>
      <c r="I40" s="46"/>
      <c r="J40" s="47">
        <v>1175641.6599999999</v>
      </c>
      <c r="K40" s="48"/>
      <c r="L40" s="2">
        <f t="shared" si="0"/>
        <v>5841550.2699999996</v>
      </c>
      <c r="M40" s="49"/>
      <c r="N40" s="2">
        <f t="shared" si="1"/>
        <v>0</v>
      </c>
      <c r="O40" s="50">
        <f t="shared" si="2"/>
        <v>0</v>
      </c>
    </row>
    <row r="41" spans="1:15" ht="14.4" x14ac:dyDescent="0.3">
      <c r="A41" s="51">
        <v>113</v>
      </c>
      <c r="B41" s="52" t="s">
        <v>65</v>
      </c>
      <c r="C41" s="53">
        <v>18138130.2324</v>
      </c>
      <c r="D41" s="43"/>
      <c r="E41" s="54">
        <v>1977228.5723999999</v>
      </c>
      <c r="F41" s="55">
        <f t="shared" si="3"/>
        <v>0.10900950357430404</v>
      </c>
      <c r="G41" s="43"/>
      <c r="H41" s="54">
        <v>16160901.66</v>
      </c>
      <c r="I41" s="46"/>
      <c r="J41" s="56">
        <v>27939145</v>
      </c>
      <c r="K41" s="57"/>
      <c r="L41" s="58">
        <f t="shared" si="0"/>
        <v>29916373.5724</v>
      </c>
      <c r="M41" s="49"/>
      <c r="N41" s="58">
        <f t="shared" si="1"/>
        <v>11778243.34</v>
      </c>
      <c r="O41" s="59">
        <f t="shared" si="2"/>
        <v>0.64936369896388857</v>
      </c>
    </row>
    <row r="42" spans="1:15" ht="14.4" x14ac:dyDescent="0.3">
      <c r="A42" s="40">
        <v>1402</v>
      </c>
      <c r="B42" s="41" t="s">
        <v>66</v>
      </c>
      <c r="C42" s="42">
        <v>54484.34</v>
      </c>
      <c r="D42" s="43"/>
      <c r="E42" s="44">
        <v>1488.3300000000017</v>
      </c>
      <c r="F42" s="45">
        <f t="shared" si="3"/>
        <v>2.7316656492489436E-2</v>
      </c>
      <c r="G42" s="43"/>
      <c r="H42" s="44">
        <v>52996.009999999995</v>
      </c>
      <c r="I42" s="46"/>
      <c r="J42" s="47">
        <v>94327</v>
      </c>
      <c r="K42" s="48"/>
      <c r="L42" s="2">
        <f t="shared" si="0"/>
        <v>95815.33</v>
      </c>
      <c r="M42" s="49"/>
      <c r="N42" s="2">
        <f t="shared" si="1"/>
        <v>41330.990000000005</v>
      </c>
      <c r="O42" s="50">
        <f t="shared" si="2"/>
        <v>0.75858476031828614</v>
      </c>
    </row>
    <row r="43" spans="1:15" ht="14.4" x14ac:dyDescent="0.3">
      <c r="A43" s="69">
        <v>549</v>
      </c>
      <c r="B43" s="70" t="s">
        <v>67</v>
      </c>
      <c r="C43" s="71">
        <v>762078.98999999987</v>
      </c>
      <c r="D43" s="43"/>
      <c r="E43" s="72">
        <v>46613.039999999921</v>
      </c>
      <c r="F43" s="73">
        <f t="shared" si="3"/>
        <v>6.1165627988248213E-2</v>
      </c>
      <c r="G43" s="43"/>
      <c r="H43" s="72">
        <v>715465.95</v>
      </c>
      <c r="I43" s="46"/>
      <c r="J43" s="77">
        <v>0</v>
      </c>
      <c r="K43" s="57"/>
      <c r="L43" s="75">
        <f t="shared" si="0"/>
        <v>46613.039999999921</v>
      </c>
      <c r="M43" s="49"/>
      <c r="N43" s="75">
        <f t="shared" si="1"/>
        <v>-715465.95</v>
      </c>
      <c r="O43" s="78">
        <f t="shared" si="2"/>
        <v>-0.93883437201175179</v>
      </c>
    </row>
    <row r="44" spans="1:15" ht="14.4" x14ac:dyDescent="0.3">
      <c r="A44" s="40">
        <v>124</v>
      </c>
      <c r="B44" s="41" t="s">
        <v>68</v>
      </c>
      <c r="C44" s="42">
        <v>209921.58</v>
      </c>
      <c r="D44" s="43"/>
      <c r="E44" s="44">
        <v>36326.579999999987</v>
      </c>
      <c r="F44" s="45">
        <f t="shared" si="3"/>
        <v>0.17304833547842002</v>
      </c>
      <c r="G44" s="43"/>
      <c r="H44" s="44">
        <v>173595</v>
      </c>
      <c r="I44" s="46"/>
      <c r="J44" s="47">
        <v>173595</v>
      </c>
      <c r="K44" s="48"/>
      <c r="L44" s="2">
        <f t="shared" si="0"/>
        <v>209921.58</v>
      </c>
      <c r="M44" s="49"/>
      <c r="N44" s="2">
        <f t="shared" si="1"/>
        <v>0</v>
      </c>
      <c r="O44" s="50">
        <f t="shared" si="2"/>
        <v>0</v>
      </c>
    </row>
    <row r="45" spans="1:15" ht="14.4" x14ac:dyDescent="0.3">
      <c r="A45" s="51">
        <v>125</v>
      </c>
      <c r="B45" s="52" t="s">
        <v>69</v>
      </c>
      <c r="C45" s="53">
        <v>843626.27</v>
      </c>
      <c r="D45" s="43"/>
      <c r="E45" s="54">
        <v>81461.780000000028</v>
      </c>
      <c r="F45" s="55">
        <f t="shared" si="3"/>
        <v>9.6561454872665389E-2</v>
      </c>
      <c r="G45" s="43"/>
      <c r="H45" s="54">
        <v>762164.49</v>
      </c>
      <c r="I45" s="46"/>
      <c r="J45" s="56">
        <v>1533470.3399999999</v>
      </c>
      <c r="K45" s="57"/>
      <c r="L45" s="58">
        <f t="shared" si="0"/>
        <v>1614932.1199999999</v>
      </c>
      <c r="M45" s="49"/>
      <c r="N45" s="58">
        <f t="shared" si="1"/>
        <v>771305.84999999986</v>
      </c>
      <c r="O45" s="59">
        <f t="shared" si="2"/>
        <v>0.91427433856463458</v>
      </c>
    </row>
    <row r="46" spans="1:15" ht="14.4" x14ac:dyDescent="0.3">
      <c r="A46" s="40">
        <v>127</v>
      </c>
      <c r="B46" s="41" t="s">
        <v>70</v>
      </c>
      <c r="C46" s="42">
        <v>658031.77</v>
      </c>
      <c r="D46" s="43"/>
      <c r="E46" s="44">
        <v>530231.77</v>
      </c>
      <c r="F46" s="45">
        <f t="shared" si="3"/>
        <v>0.80578445323392212</v>
      </c>
      <c r="G46" s="43"/>
      <c r="H46" s="44">
        <v>127800</v>
      </c>
      <c r="I46" s="46"/>
      <c r="J46" s="47">
        <v>220399</v>
      </c>
      <c r="K46" s="48"/>
      <c r="L46" s="2">
        <f t="shared" si="0"/>
        <v>750630.77</v>
      </c>
      <c r="M46" s="49"/>
      <c r="N46" s="2">
        <f t="shared" si="1"/>
        <v>92599</v>
      </c>
      <c r="O46" s="50">
        <f t="shared" si="2"/>
        <v>0.14072116913139315</v>
      </c>
    </row>
    <row r="47" spans="1:15" ht="14.4" x14ac:dyDescent="0.3">
      <c r="A47" s="51">
        <v>130</v>
      </c>
      <c r="B47" s="52" t="s">
        <v>71</v>
      </c>
      <c r="C47" s="53">
        <v>592752.2696</v>
      </c>
      <c r="D47" s="43"/>
      <c r="E47" s="54">
        <v>382592.2696</v>
      </c>
      <c r="F47" s="55">
        <f t="shared" si="3"/>
        <v>0.64545053510833494</v>
      </c>
      <c r="G47" s="43"/>
      <c r="H47" s="54">
        <v>210160</v>
      </c>
      <c r="I47" s="46"/>
      <c r="J47" s="56">
        <v>381757.4</v>
      </c>
      <c r="K47" s="57"/>
      <c r="L47" s="58">
        <f t="shared" si="0"/>
        <v>764349.66960000002</v>
      </c>
      <c r="M47" s="49"/>
      <c r="N47" s="58">
        <f t="shared" si="1"/>
        <v>171597.40000000002</v>
      </c>
      <c r="O47" s="59">
        <f t="shared" si="2"/>
        <v>0.28949260728397896</v>
      </c>
    </row>
    <row r="48" spans="1:15" ht="14.4" x14ac:dyDescent="0.3">
      <c r="A48" s="69">
        <v>1433</v>
      </c>
      <c r="B48" s="70" t="s">
        <v>72</v>
      </c>
      <c r="C48" s="71">
        <v>562936.66</v>
      </c>
      <c r="D48" s="43"/>
      <c r="E48" s="72">
        <v>55184.299999999988</v>
      </c>
      <c r="F48" s="73">
        <f t="shared" si="3"/>
        <v>9.8029323583225123E-2</v>
      </c>
      <c r="G48" s="43"/>
      <c r="H48" s="72">
        <v>507752.36000000004</v>
      </c>
      <c r="I48" s="46"/>
      <c r="J48" s="77">
        <v>0</v>
      </c>
      <c r="K48" s="57"/>
      <c r="L48" s="75">
        <f t="shared" si="0"/>
        <v>55184.299999999988</v>
      </c>
      <c r="M48" s="49"/>
      <c r="N48" s="75">
        <f t="shared" si="1"/>
        <v>-507752.36000000004</v>
      </c>
      <c r="O48" s="78">
        <f t="shared" si="2"/>
        <v>-0.90197067641677486</v>
      </c>
    </row>
    <row r="49" spans="1:15" ht="14.4" x14ac:dyDescent="0.3">
      <c r="A49" s="51">
        <v>1628</v>
      </c>
      <c r="B49" s="52" t="s">
        <v>73</v>
      </c>
      <c r="C49" s="53">
        <v>1300507.76</v>
      </c>
      <c r="D49" s="43"/>
      <c r="E49" s="54">
        <v>632871.1</v>
      </c>
      <c r="F49" s="55">
        <f t="shared" si="3"/>
        <v>0.48663385138124815</v>
      </c>
      <c r="G49" s="43"/>
      <c r="H49" s="54">
        <v>667636.66</v>
      </c>
      <c r="I49" s="46"/>
      <c r="J49" s="56">
        <v>1399632.48</v>
      </c>
      <c r="K49" s="57"/>
      <c r="L49" s="58">
        <f t="shared" si="0"/>
        <v>2032503.58</v>
      </c>
      <c r="M49" s="49"/>
      <c r="N49" s="58">
        <f t="shared" si="1"/>
        <v>731995.82000000007</v>
      </c>
      <c r="O49" s="59">
        <f t="shared" si="2"/>
        <v>0.56285386563168227</v>
      </c>
    </row>
    <row r="50" spans="1:15" ht="14.4" x14ac:dyDescent="0.3">
      <c r="A50" s="40">
        <v>137</v>
      </c>
      <c r="B50" s="41" t="s">
        <v>74</v>
      </c>
      <c r="C50" s="42">
        <v>167525.46</v>
      </c>
      <c r="D50" s="43"/>
      <c r="E50" s="44">
        <v>6185.3500000000058</v>
      </c>
      <c r="F50" s="45">
        <f t="shared" si="3"/>
        <v>3.6921850565281279E-2</v>
      </c>
      <c r="G50" s="43"/>
      <c r="H50" s="44">
        <v>161340.10999999999</v>
      </c>
      <c r="I50" s="46"/>
      <c r="J50" s="47">
        <v>206741</v>
      </c>
      <c r="K50" s="48"/>
      <c r="L50" s="2">
        <f t="shared" si="0"/>
        <v>212926.35</v>
      </c>
      <c r="M50" s="49"/>
      <c r="N50" s="2">
        <f t="shared" si="1"/>
        <v>45400.890000000014</v>
      </c>
      <c r="O50" s="50">
        <f t="shared" si="2"/>
        <v>0.2710088962000165</v>
      </c>
    </row>
    <row r="51" spans="1:15" ht="14.4" x14ac:dyDescent="0.3">
      <c r="A51" s="51">
        <v>138</v>
      </c>
      <c r="B51" s="52" t="s">
        <v>75</v>
      </c>
      <c r="C51" s="53">
        <v>154855.81</v>
      </c>
      <c r="D51" s="43"/>
      <c r="E51" s="54">
        <v>6747.4100000000035</v>
      </c>
      <c r="F51" s="55">
        <f t="shared" si="3"/>
        <v>4.3572210819858834E-2</v>
      </c>
      <c r="G51" s="43"/>
      <c r="H51" s="54">
        <v>148108.4</v>
      </c>
      <c r="I51" s="46"/>
      <c r="J51" s="56">
        <v>348182.03</v>
      </c>
      <c r="K51" s="57"/>
      <c r="L51" s="58">
        <f t="shared" si="0"/>
        <v>354929.44000000006</v>
      </c>
      <c r="M51" s="49"/>
      <c r="N51" s="58">
        <f t="shared" si="1"/>
        <v>200073.63000000006</v>
      </c>
      <c r="O51" s="59">
        <f t="shared" si="2"/>
        <v>1.2919995058629061</v>
      </c>
    </row>
    <row r="52" spans="1:15" ht="14.4" x14ac:dyDescent="0.3">
      <c r="A52" s="40">
        <v>139</v>
      </c>
      <c r="B52" s="41" t="s">
        <v>76</v>
      </c>
      <c r="C52" s="42">
        <v>298326.76</v>
      </c>
      <c r="D52" s="43"/>
      <c r="E52" s="44">
        <v>82907.790000000008</v>
      </c>
      <c r="F52" s="45">
        <f t="shared" si="3"/>
        <v>0.27790933002456769</v>
      </c>
      <c r="G52" s="43"/>
      <c r="H52" s="44">
        <v>215418.97</v>
      </c>
      <c r="I52" s="46"/>
      <c r="J52" s="47">
        <v>572559</v>
      </c>
      <c r="K52" s="48"/>
      <c r="L52" s="2">
        <f t="shared" si="0"/>
        <v>655466.79</v>
      </c>
      <c r="M52" s="49"/>
      <c r="N52" s="2">
        <f t="shared" si="1"/>
        <v>357140.03</v>
      </c>
      <c r="O52" s="50">
        <f t="shared" si="2"/>
        <v>1.1971437962856568</v>
      </c>
    </row>
    <row r="53" spans="1:15" ht="14.4" x14ac:dyDescent="0.3">
      <c r="A53" s="51">
        <v>142</v>
      </c>
      <c r="B53" s="52" t="s">
        <v>77</v>
      </c>
      <c r="C53" s="53">
        <v>78085.98</v>
      </c>
      <c r="D53" s="43"/>
      <c r="E53" s="54">
        <v>1824.8000000000029</v>
      </c>
      <c r="F53" s="55">
        <f t="shared" si="3"/>
        <v>2.3369111843124759E-2</v>
      </c>
      <c r="G53" s="43"/>
      <c r="H53" s="54">
        <v>76261.179999999993</v>
      </c>
      <c r="I53" s="46"/>
      <c r="J53" s="56">
        <v>78344.149999999994</v>
      </c>
      <c r="K53" s="57"/>
      <c r="L53" s="58">
        <f t="shared" si="0"/>
        <v>80168.95</v>
      </c>
      <c r="M53" s="49"/>
      <c r="N53" s="58">
        <f t="shared" si="1"/>
        <v>2082.9700000000012</v>
      </c>
      <c r="O53" s="59">
        <f t="shared" si="2"/>
        <v>2.6675339158194613E-2</v>
      </c>
    </row>
    <row r="54" spans="1:15" ht="14.4" x14ac:dyDescent="0.3">
      <c r="A54" s="40">
        <v>1411</v>
      </c>
      <c r="B54" s="41" t="s">
        <v>78</v>
      </c>
      <c r="C54" s="42">
        <v>984723.5199999999</v>
      </c>
      <c r="E54" s="44">
        <v>536476.85999999987</v>
      </c>
      <c r="F54" s="45">
        <f t="shared" si="3"/>
        <v>0.54479947833479181</v>
      </c>
      <c r="H54" s="44">
        <v>448246.66</v>
      </c>
      <c r="I54" s="44"/>
      <c r="J54" s="79">
        <v>835965.12</v>
      </c>
      <c r="K54" s="79"/>
      <c r="L54" s="2">
        <f t="shared" si="0"/>
        <v>1372441.98</v>
      </c>
      <c r="M54" s="2"/>
      <c r="N54" s="2">
        <f t="shared" si="1"/>
        <v>387718.46000000008</v>
      </c>
      <c r="O54" s="80">
        <f t="shared" si="2"/>
        <v>0.39373331917572163</v>
      </c>
    </row>
    <row r="55" spans="1:15" ht="14.4" x14ac:dyDescent="0.3">
      <c r="A55" s="51">
        <v>144</v>
      </c>
      <c r="B55" s="52" t="s">
        <v>79</v>
      </c>
      <c r="C55" s="53">
        <v>1397417.16</v>
      </c>
      <c r="D55" s="43"/>
      <c r="E55" s="54">
        <v>568921.05999999994</v>
      </c>
      <c r="F55" s="55">
        <f t="shared" si="3"/>
        <v>0.40712328164053746</v>
      </c>
      <c r="G55" s="43"/>
      <c r="H55" s="54">
        <v>828496.1</v>
      </c>
      <c r="I55" s="46"/>
      <c r="J55" s="56">
        <v>938861.24</v>
      </c>
      <c r="K55" s="57"/>
      <c r="L55" s="58">
        <f t="shared" si="0"/>
        <v>1507782.2999999998</v>
      </c>
      <c r="M55" s="49"/>
      <c r="N55" s="58">
        <f t="shared" si="1"/>
        <v>110365.1399999999</v>
      </c>
      <c r="O55" s="59">
        <f t="shared" si="2"/>
        <v>7.8977948145419877E-2</v>
      </c>
    </row>
    <row r="56" spans="1:15" ht="14.4" x14ac:dyDescent="0.3">
      <c r="A56" s="81">
        <v>1661</v>
      </c>
      <c r="B56" s="82" t="s">
        <v>80</v>
      </c>
      <c r="C56" s="42">
        <v>4061639.6161000002</v>
      </c>
      <c r="D56" s="43"/>
      <c r="E56" s="44">
        <v>2268652.9561000001</v>
      </c>
      <c r="F56" s="45">
        <f t="shared" si="3"/>
        <v>0.55855594551206589</v>
      </c>
      <c r="G56" s="43"/>
      <c r="H56" s="44">
        <v>1792986.66</v>
      </c>
      <c r="I56" s="46"/>
      <c r="J56" s="47">
        <v>2978980</v>
      </c>
      <c r="K56" s="48"/>
      <c r="L56" s="2">
        <f t="shared" si="0"/>
        <v>5247632.9561000001</v>
      </c>
      <c r="M56" s="49"/>
      <c r="N56" s="2">
        <f t="shared" si="1"/>
        <v>1185993.3399999999</v>
      </c>
      <c r="O56" s="50">
        <f t="shared" si="2"/>
        <v>0.29199866361821497</v>
      </c>
    </row>
    <row r="57" spans="1:15" ht="14.4" x14ac:dyDescent="0.3">
      <c r="A57" s="51">
        <v>147</v>
      </c>
      <c r="B57" s="52" t="s">
        <v>81</v>
      </c>
      <c r="C57" s="53">
        <v>110541.31</v>
      </c>
      <c r="D57" s="43"/>
      <c r="E57" s="54">
        <v>6096.7400000000052</v>
      </c>
      <c r="F57" s="55">
        <f t="shared" si="3"/>
        <v>5.515349872368986E-2</v>
      </c>
      <c r="G57" s="43"/>
      <c r="H57" s="54">
        <v>104444.56999999999</v>
      </c>
      <c r="I57" s="46"/>
      <c r="J57" s="56">
        <v>262443.26</v>
      </c>
      <c r="K57" s="57"/>
      <c r="L57" s="58">
        <f t="shared" si="0"/>
        <v>268540</v>
      </c>
      <c r="M57" s="49"/>
      <c r="N57" s="58">
        <f t="shared" si="1"/>
        <v>157998.69</v>
      </c>
      <c r="O57" s="59">
        <f t="shared" si="2"/>
        <v>1.4293180531332585</v>
      </c>
    </row>
    <row r="58" spans="1:15" ht="14.4" x14ac:dyDescent="0.3">
      <c r="A58" s="40">
        <v>148</v>
      </c>
      <c r="B58" s="41" t="s">
        <v>82</v>
      </c>
      <c r="C58" s="42">
        <v>2717603.2619999996</v>
      </c>
      <c r="D58" s="43"/>
      <c r="E58" s="44">
        <v>778001.60199999972</v>
      </c>
      <c r="F58" s="45">
        <f t="shared" si="3"/>
        <v>0.28628225940067326</v>
      </c>
      <c r="G58" s="43"/>
      <c r="H58" s="44">
        <v>1939601.66</v>
      </c>
      <c r="I58" s="46"/>
      <c r="J58" s="47">
        <v>2933474</v>
      </c>
      <c r="K58" s="48"/>
      <c r="L58" s="2">
        <f t="shared" si="0"/>
        <v>3711475.602</v>
      </c>
      <c r="M58" s="49"/>
      <c r="N58" s="2">
        <f t="shared" si="1"/>
        <v>993872.34000000032</v>
      </c>
      <c r="O58" s="50">
        <f t="shared" si="2"/>
        <v>0.36571649508124576</v>
      </c>
    </row>
    <row r="59" spans="1:15" ht="14.4" x14ac:dyDescent="0.3">
      <c r="A59" s="51">
        <v>1049</v>
      </c>
      <c r="B59" s="52" t="s">
        <v>83</v>
      </c>
      <c r="C59" s="53">
        <v>4151995.81</v>
      </c>
      <c r="D59" s="43"/>
      <c r="E59" s="54">
        <v>723310.02</v>
      </c>
      <c r="F59" s="55">
        <f t="shared" si="3"/>
        <v>0.17420779140911513</v>
      </c>
      <c r="G59" s="43"/>
      <c r="H59" s="54">
        <v>3428685.79</v>
      </c>
      <c r="I59" s="46"/>
      <c r="J59" s="56">
        <v>5005690.09</v>
      </c>
      <c r="K59" s="57"/>
      <c r="L59" s="58">
        <f t="shared" si="0"/>
        <v>5729000.1099999994</v>
      </c>
      <c r="M59" s="49"/>
      <c r="N59" s="58">
        <f t="shared" si="1"/>
        <v>1577004.2999999993</v>
      </c>
      <c r="O59" s="59">
        <f t="shared" si="2"/>
        <v>0.37981837462403395</v>
      </c>
    </row>
    <row r="60" spans="1:15" ht="14.4" x14ac:dyDescent="0.3">
      <c r="A60" s="40">
        <v>150</v>
      </c>
      <c r="B60" s="41" t="s">
        <v>84</v>
      </c>
      <c r="C60" s="42">
        <v>115100.93</v>
      </c>
      <c r="E60" s="44">
        <v>43390.929999999993</v>
      </c>
      <c r="F60" s="45">
        <f t="shared" si="3"/>
        <v>0.37698157608283439</v>
      </c>
      <c r="H60" s="44">
        <v>71710</v>
      </c>
      <c r="I60" s="44"/>
      <c r="J60" s="79">
        <v>71710</v>
      </c>
      <c r="K60" s="79"/>
      <c r="L60" s="2">
        <f t="shared" si="0"/>
        <v>115100.93</v>
      </c>
      <c r="M60" s="2"/>
      <c r="N60" s="2">
        <f t="shared" si="1"/>
        <v>0</v>
      </c>
      <c r="O60" s="80">
        <f t="shared" si="2"/>
        <v>0</v>
      </c>
    </row>
    <row r="61" spans="1:15" ht="14.4" x14ac:dyDescent="0.3">
      <c r="A61" s="51">
        <v>151</v>
      </c>
      <c r="B61" s="52" t="s">
        <v>85</v>
      </c>
      <c r="C61" s="53">
        <v>395539.01999999996</v>
      </c>
      <c r="D61" s="43"/>
      <c r="E61" s="54">
        <v>264899.01999999996</v>
      </c>
      <c r="F61" s="55">
        <f t="shared" si="3"/>
        <v>0.66971653011629539</v>
      </c>
      <c r="G61" s="43"/>
      <c r="H61" s="54">
        <v>130640</v>
      </c>
      <c r="I61" s="46"/>
      <c r="J61" s="56">
        <v>200017.55</v>
      </c>
      <c r="K61" s="57"/>
      <c r="L61" s="58">
        <f t="shared" si="0"/>
        <v>464916.56999999995</v>
      </c>
      <c r="M61" s="49"/>
      <c r="N61" s="58">
        <f t="shared" si="1"/>
        <v>69377.549999999988</v>
      </c>
      <c r="O61" s="59">
        <f t="shared" si="2"/>
        <v>0.1754000148961283</v>
      </c>
    </row>
    <row r="62" spans="1:15" ht="14.4" x14ac:dyDescent="0.3">
      <c r="A62" s="40">
        <v>154</v>
      </c>
      <c r="B62" s="41" t="s">
        <v>86</v>
      </c>
      <c r="C62" s="42">
        <v>61520.26</v>
      </c>
      <c r="D62" s="43"/>
      <c r="E62" s="44">
        <v>27440.260000000002</v>
      </c>
      <c r="F62" s="45">
        <f t="shared" si="3"/>
        <v>0.44603615134266339</v>
      </c>
      <c r="G62" s="43"/>
      <c r="H62" s="44">
        <v>34080</v>
      </c>
      <c r="I62" s="46"/>
      <c r="J62" s="47">
        <v>34080</v>
      </c>
      <c r="K62" s="48"/>
      <c r="L62" s="2">
        <f t="shared" si="0"/>
        <v>61520.26</v>
      </c>
      <c r="M62" s="49"/>
      <c r="N62" s="2">
        <f t="shared" si="1"/>
        <v>0</v>
      </c>
      <c r="O62" s="50">
        <f t="shared" si="2"/>
        <v>0</v>
      </c>
    </row>
    <row r="63" spans="1:15" ht="14.4" x14ac:dyDescent="0.3">
      <c r="A63" s="51">
        <v>1998</v>
      </c>
      <c r="B63" s="52" t="s">
        <v>87</v>
      </c>
      <c r="C63" s="53">
        <v>878554.58</v>
      </c>
      <c r="D63" s="43"/>
      <c r="E63" s="54">
        <v>251624.57999999996</v>
      </c>
      <c r="F63" s="55">
        <f t="shared" si="3"/>
        <v>0.28640745347887203</v>
      </c>
      <c r="G63" s="43"/>
      <c r="H63" s="54">
        <v>626930</v>
      </c>
      <c r="I63" s="46"/>
      <c r="J63" s="56">
        <v>740000</v>
      </c>
      <c r="K63" s="57"/>
      <c r="L63" s="58">
        <f t="shared" si="0"/>
        <v>991624.58</v>
      </c>
      <c r="M63" s="49"/>
      <c r="N63" s="58">
        <f t="shared" si="1"/>
        <v>113070</v>
      </c>
      <c r="O63" s="59">
        <f t="shared" si="2"/>
        <v>0.12870002908641145</v>
      </c>
    </row>
    <row r="64" spans="1:15" ht="14.4" x14ac:dyDescent="0.3">
      <c r="A64" s="40">
        <v>1400</v>
      </c>
      <c r="B64" s="41" t="s">
        <v>88</v>
      </c>
      <c r="C64" s="42">
        <v>2394385.3405999998</v>
      </c>
      <c r="D64" s="43"/>
      <c r="E64" s="44">
        <v>1728168.6805999996</v>
      </c>
      <c r="F64" s="45">
        <f t="shared" si="3"/>
        <v>0.72175879600354742</v>
      </c>
      <c r="G64" s="43"/>
      <c r="H64" s="44">
        <v>666216.66</v>
      </c>
      <c r="I64" s="46"/>
      <c r="J64" s="47">
        <v>1267814.9300000002</v>
      </c>
      <c r="K64" s="48"/>
      <c r="L64" s="2">
        <f t="shared" si="0"/>
        <v>2995983.6105999998</v>
      </c>
      <c r="M64" s="49"/>
      <c r="N64" s="2">
        <f t="shared" si="1"/>
        <v>601598.27</v>
      </c>
      <c r="O64" s="50">
        <f t="shared" si="2"/>
        <v>0.25125373923699679</v>
      </c>
    </row>
    <row r="65" spans="1:15" ht="14.4" x14ac:dyDescent="0.3">
      <c r="A65" s="51">
        <v>157</v>
      </c>
      <c r="B65" s="52" t="s">
        <v>89</v>
      </c>
      <c r="C65" s="53">
        <v>2223084.8300999999</v>
      </c>
      <c r="D65" s="43"/>
      <c r="E65" s="54">
        <v>1762294.8300999999</v>
      </c>
      <c r="F65" s="55">
        <f t="shared" si="3"/>
        <v>0.79272495868757631</v>
      </c>
      <c r="G65" s="43"/>
      <c r="H65" s="54">
        <v>460790</v>
      </c>
      <c r="I65" s="46"/>
      <c r="J65" s="56">
        <v>1403645.96</v>
      </c>
      <c r="K65" s="57"/>
      <c r="L65" s="58">
        <f t="shared" si="0"/>
        <v>3165940.7900999999</v>
      </c>
      <c r="M65" s="49"/>
      <c r="N65" s="58">
        <f t="shared" si="1"/>
        <v>942855.96</v>
      </c>
      <c r="O65" s="59">
        <f t="shared" si="2"/>
        <v>0.42412054962274559</v>
      </c>
    </row>
    <row r="66" spans="1:15" ht="14.4" x14ac:dyDescent="0.3">
      <c r="A66" s="69">
        <v>1047</v>
      </c>
      <c r="B66" s="70" t="s">
        <v>90</v>
      </c>
      <c r="C66" s="71">
        <v>229547.53000000003</v>
      </c>
      <c r="D66" s="43"/>
      <c r="E66" s="72">
        <v>85417.530000000028</v>
      </c>
      <c r="F66" s="73">
        <f t="shared" si="3"/>
        <v>0.37211260778976807</v>
      </c>
      <c r="G66" s="43"/>
      <c r="H66" s="72">
        <v>144130</v>
      </c>
      <c r="I66" s="46"/>
      <c r="J66" s="74">
        <v>0</v>
      </c>
      <c r="K66" s="48"/>
      <c r="L66" s="75">
        <f t="shared" si="0"/>
        <v>85417.530000000028</v>
      </c>
      <c r="M66" s="49"/>
      <c r="N66" s="75">
        <f t="shared" si="1"/>
        <v>-144130</v>
      </c>
      <c r="O66" s="76">
        <f t="shared" si="2"/>
        <v>-0.62788739221023193</v>
      </c>
    </row>
    <row r="67" spans="1:15" ht="14.4" x14ac:dyDescent="0.3">
      <c r="A67" s="51">
        <v>160</v>
      </c>
      <c r="B67" s="52" t="s">
        <v>91</v>
      </c>
      <c r="C67" s="53">
        <v>2027995.9447000001</v>
      </c>
      <c r="D67" s="43"/>
      <c r="E67" s="54">
        <v>286795.0447000002</v>
      </c>
      <c r="F67" s="55">
        <f t="shared" si="3"/>
        <v>0.14141795768848323</v>
      </c>
      <c r="G67" s="43"/>
      <c r="H67" s="54">
        <v>1741200.9</v>
      </c>
      <c r="I67" s="46"/>
      <c r="J67" s="56">
        <v>3037892.96</v>
      </c>
      <c r="K67" s="57"/>
      <c r="L67" s="58">
        <f t="shared" si="0"/>
        <v>3324688.0047000004</v>
      </c>
      <c r="M67" s="49"/>
      <c r="N67" s="58">
        <f t="shared" si="1"/>
        <v>1296692.0600000003</v>
      </c>
      <c r="O67" s="59">
        <f t="shared" si="2"/>
        <v>0.63939578547422538</v>
      </c>
    </row>
    <row r="68" spans="1:15" ht="14.4" x14ac:dyDescent="0.3">
      <c r="A68" s="40">
        <v>163</v>
      </c>
      <c r="B68" s="41" t="s">
        <v>92</v>
      </c>
      <c r="C68" s="42">
        <v>1380968.8307999999</v>
      </c>
      <c r="D68" s="43"/>
      <c r="E68" s="44">
        <v>355965.49079999991</v>
      </c>
      <c r="F68" s="45">
        <f t="shared" si="3"/>
        <v>0.25776504354105362</v>
      </c>
      <c r="G68" s="43"/>
      <c r="H68" s="44">
        <v>1025003.34</v>
      </c>
      <c r="I68" s="46"/>
      <c r="J68" s="47">
        <v>1636107.8399999999</v>
      </c>
      <c r="K68" s="48"/>
      <c r="L68" s="2">
        <f t="shared" si="0"/>
        <v>1992073.3307999996</v>
      </c>
      <c r="M68" s="49"/>
      <c r="N68" s="2">
        <f t="shared" si="1"/>
        <v>611104.49999999977</v>
      </c>
      <c r="O68" s="50">
        <f t="shared" si="2"/>
        <v>0.44251867701169251</v>
      </c>
    </row>
    <row r="69" spans="1:15" ht="14.4" x14ac:dyDescent="0.3">
      <c r="A69" s="51">
        <v>166</v>
      </c>
      <c r="B69" s="52" t="s">
        <v>93</v>
      </c>
      <c r="C69" s="53">
        <v>2054562.3900000001</v>
      </c>
      <c r="D69" s="43"/>
      <c r="E69" s="54">
        <v>406770.73000000021</v>
      </c>
      <c r="F69" s="55">
        <f t="shared" si="3"/>
        <v>0.19798412157247763</v>
      </c>
      <c r="G69" s="43"/>
      <c r="H69" s="54">
        <v>1647791.66</v>
      </c>
      <c r="I69" s="46"/>
      <c r="J69" s="56">
        <v>2182070</v>
      </c>
      <c r="K69" s="57"/>
      <c r="L69" s="58">
        <f t="shared" si="0"/>
        <v>2588840.7300000004</v>
      </c>
      <c r="M69" s="49"/>
      <c r="N69" s="58">
        <f t="shared" si="1"/>
        <v>534278.34000000032</v>
      </c>
      <c r="O69" s="59">
        <f t="shared" si="2"/>
        <v>0.26004483611714524</v>
      </c>
    </row>
    <row r="70" spans="1:15" ht="14.4" x14ac:dyDescent="0.3">
      <c r="A70" s="81">
        <v>1663</v>
      </c>
      <c r="B70" s="82" t="s">
        <v>94</v>
      </c>
      <c r="C70" s="42">
        <v>15465991.057000002</v>
      </c>
      <c r="D70" s="43"/>
      <c r="E70" s="44">
        <v>7583452.717000002</v>
      </c>
      <c r="F70" s="45">
        <f t="shared" si="3"/>
        <v>0.49033086137520332</v>
      </c>
      <c r="G70" s="43"/>
      <c r="H70" s="44">
        <v>7882538.3399999999</v>
      </c>
      <c r="I70" s="46"/>
      <c r="J70" s="47">
        <v>10933431.41</v>
      </c>
      <c r="K70" s="48"/>
      <c r="L70" s="2">
        <f t="shared" si="0"/>
        <v>18516884.127000004</v>
      </c>
      <c r="M70" s="49"/>
      <c r="N70" s="2">
        <f t="shared" si="1"/>
        <v>3050893.0700000022</v>
      </c>
      <c r="O70" s="50">
        <f t="shared" si="2"/>
        <v>0.19726463430348029</v>
      </c>
    </row>
    <row r="71" spans="1:15" ht="14.4" x14ac:dyDescent="0.3">
      <c r="A71" s="51">
        <v>1627</v>
      </c>
      <c r="B71" s="52" t="s">
        <v>95</v>
      </c>
      <c r="C71" s="53">
        <v>863863.45</v>
      </c>
      <c r="D71" s="43"/>
      <c r="E71" s="54">
        <v>135097.25</v>
      </c>
      <c r="F71" s="55">
        <f t="shared" si="3"/>
        <v>0.15638727393779656</v>
      </c>
      <c r="G71" s="43"/>
      <c r="H71" s="54">
        <v>728766.2</v>
      </c>
      <c r="I71" s="46"/>
      <c r="J71" s="56">
        <v>1231773</v>
      </c>
      <c r="K71" s="57"/>
      <c r="L71" s="58">
        <f t="shared" si="0"/>
        <v>1366870.25</v>
      </c>
      <c r="M71" s="49"/>
      <c r="N71" s="58">
        <f t="shared" si="1"/>
        <v>503006.80000000005</v>
      </c>
      <c r="O71" s="59">
        <f t="shared" si="2"/>
        <v>0.58227582148544432</v>
      </c>
    </row>
    <row r="72" spans="1:15" ht="14.4" x14ac:dyDescent="0.3">
      <c r="A72" s="40">
        <v>174</v>
      </c>
      <c r="B72" s="41" t="s">
        <v>96</v>
      </c>
      <c r="C72" s="42">
        <v>28450482.3631</v>
      </c>
      <c r="D72" s="43"/>
      <c r="E72" s="44">
        <v>9169130.7030999996</v>
      </c>
      <c r="F72" s="45">
        <f t="shared" si="3"/>
        <v>0.32228383990396847</v>
      </c>
      <c r="G72" s="43"/>
      <c r="H72" s="44">
        <v>19281351.66</v>
      </c>
      <c r="I72" s="46"/>
      <c r="J72" s="47">
        <v>32926808</v>
      </c>
      <c r="K72" s="48"/>
      <c r="L72" s="2">
        <f t="shared" si="0"/>
        <v>42095938.703099996</v>
      </c>
      <c r="M72" s="49"/>
      <c r="N72" s="2">
        <f t="shared" si="1"/>
        <v>13645456.339999996</v>
      </c>
      <c r="O72" s="50">
        <f t="shared" si="2"/>
        <v>0.47962126497011598</v>
      </c>
    </row>
    <row r="73" spans="1:15" ht="14.4" x14ac:dyDescent="0.3">
      <c r="A73" s="51">
        <v>180</v>
      </c>
      <c r="B73" s="52" t="s">
        <v>97</v>
      </c>
      <c r="C73" s="53">
        <v>1682458.55</v>
      </c>
      <c r="D73" s="43"/>
      <c r="E73" s="54">
        <v>410611.89000000013</v>
      </c>
      <c r="F73" s="55">
        <f t="shared" si="3"/>
        <v>0.2440546841406584</v>
      </c>
      <c r="G73" s="43"/>
      <c r="H73" s="54">
        <v>1271846.6599999999</v>
      </c>
      <c r="I73" s="46"/>
      <c r="J73" s="56">
        <v>2084783</v>
      </c>
      <c r="K73" s="57"/>
      <c r="L73" s="58">
        <f t="shared" si="0"/>
        <v>2495394.89</v>
      </c>
      <c r="M73" s="49"/>
      <c r="N73" s="58">
        <f t="shared" si="1"/>
        <v>812936.34000000008</v>
      </c>
      <c r="O73" s="59">
        <f t="shared" si="2"/>
        <v>0.483183576795993</v>
      </c>
    </row>
    <row r="74" spans="1:15" ht="14.4" x14ac:dyDescent="0.3">
      <c r="A74" s="40">
        <v>1065</v>
      </c>
      <c r="B74" s="41" t="s">
        <v>98</v>
      </c>
      <c r="C74" s="42">
        <v>7741960.7675999999</v>
      </c>
      <c r="D74" s="43"/>
      <c r="E74" s="44">
        <v>945676.13760000002</v>
      </c>
      <c r="F74" s="45">
        <f t="shared" si="3"/>
        <v>0.12214943552254123</v>
      </c>
      <c r="G74" s="43"/>
      <c r="H74" s="44">
        <v>6796284.6299999999</v>
      </c>
      <c r="I74" s="46"/>
      <c r="J74" s="47">
        <v>10384388.309999999</v>
      </c>
      <c r="K74" s="48"/>
      <c r="L74" s="2">
        <f t="shared" si="0"/>
        <v>11330064.4476</v>
      </c>
      <c r="M74" s="49"/>
      <c r="N74" s="2">
        <f t="shared" si="1"/>
        <v>3588103.6799999997</v>
      </c>
      <c r="O74" s="50">
        <f t="shared" si="2"/>
        <v>0.46346187841924552</v>
      </c>
    </row>
    <row r="75" spans="1:15" ht="14.4" x14ac:dyDescent="0.3">
      <c r="A75" s="40">
        <v>275</v>
      </c>
      <c r="B75" s="41" t="s">
        <v>99</v>
      </c>
      <c r="C75" s="42">
        <v>46634.23</v>
      </c>
      <c r="E75" s="44">
        <v>12172.159999999996</v>
      </c>
      <c r="F75" s="45">
        <f t="shared" si="3"/>
        <v>0.26101342297278191</v>
      </c>
      <c r="H75" s="44">
        <v>34462.070000000007</v>
      </c>
      <c r="I75" s="44"/>
      <c r="J75" s="83">
        <v>144903</v>
      </c>
      <c r="K75" s="83"/>
      <c r="L75" s="2">
        <f t="shared" ref="L75:L138" si="4">E75+J75</f>
        <v>157075.16</v>
      </c>
      <c r="M75" s="2"/>
      <c r="N75" s="2">
        <f t="shared" ref="N75:N138" si="5">L75-C75</f>
        <v>110440.93</v>
      </c>
      <c r="O75" s="84">
        <f t="shared" ref="O75:O138" si="6">IF(C75&gt;0,N75/C75,IF(L75&gt;0,100%,0%))</f>
        <v>2.3682374513313502</v>
      </c>
    </row>
    <row r="76" spans="1:15" ht="14.4" x14ac:dyDescent="0.3">
      <c r="A76" s="40">
        <v>188</v>
      </c>
      <c r="B76" s="41" t="s">
        <v>100</v>
      </c>
      <c r="C76" s="42">
        <v>1481636.35</v>
      </c>
      <c r="E76" s="44">
        <v>150205.40999999992</v>
      </c>
      <c r="F76" s="45">
        <f t="shared" ref="F76:F139" si="7">E76/C76</f>
        <v>0.10137805406839533</v>
      </c>
      <c r="H76" s="44">
        <v>1331430.9400000002</v>
      </c>
      <c r="I76" s="44"/>
      <c r="J76" s="79">
        <v>2310603</v>
      </c>
      <c r="K76" s="79"/>
      <c r="L76" s="2">
        <f t="shared" si="4"/>
        <v>2460808.41</v>
      </c>
      <c r="M76" s="2"/>
      <c r="N76" s="2">
        <f t="shared" si="5"/>
        <v>979172.06</v>
      </c>
      <c r="O76" s="80">
        <f t="shared" si="6"/>
        <v>0.66087205541359728</v>
      </c>
    </row>
    <row r="77" spans="1:15" ht="14.4" x14ac:dyDescent="0.3">
      <c r="A77" s="51">
        <v>190</v>
      </c>
      <c r="B77" s="52" t="s">
        <v>101</v>
      </c>
      <c r="C77" s="53">
        <v>346632.85</v>
      </c>
      <c r="D77" s="43"/>
      <c r="E77" s="54">
        <v>115527.84999999998</v>
      </c>
      <c r="F77" s="55">
        <f t="shared" si="7"/>
        <v>0.3332859248625743</v>
      </c>
      <c r="G77" s="43"/>
      <c r="H77" s="54">
        <v>231105</v>
      </c>
      <c r="I77" s="46"/>
      <c r="J77" s="56">
        <v>326628</v>
      </c>
      <c r="K77" s="57"/>
      <c r="L77" s="58">
        <f t="shared" si="4"/>
        <v>442155.85</v>
      </c>
      <c r="M77" s="49"/>
      <c r="N77" s="58">
        <f t="shared" si="5"/>
        <v>95523</v>
      </c>
      <c r="O77" s="59">
        <f t="shared" si="6"/>
        <v>0.27557399709808234</v>
      </c>
    </row>
    <row r="78" spans="1:15" ht="14.4" x14ac:dyDescent="0.3">
      <c r="A78" s="40">
        <v>191</v>
      </c>
      <c r="B78" s="41" t="s">
        <v>102</v>
      </c>
      <c r="C78" s="42">
        <v>7413892.0252</v>
      </c>
      <c r="D78" s="43"/>
      <c r="E78" s="44">
        <v>5151477.0252</v>
      </c>
      <c r="F78" s="45">
        <f t="shared" si="7"/>
        <v>0.69484111822643269</v>
      </c>
      <c r="G78" s="43"/>
      <c r="H78" s="44">
        <v>2262415</v>
      </c>
      <c r="I78" s="46"/>
      <c r="J78" s="47">
        <v>3479674.63</v>
      </c>
      <c r="K78" s="48"/>
      <c r="L78" s="2">
        <f t="shared" si="4"/>
        <v>8631151.6552000009</v>
      </c>
      <c r="M78" s="49"/>
      <c r="N78" s="2">
        <f t="shared" si="5"/>
        <v>1217259.6300000008</v>
      </c>
      <c r="O78" s="50">
        <f t="shared" si="6"/>
        <v>0.16418631750536772</v>
      </c>
    </row>
    <row r="79" spans="1:15" ht="14.4" x14ac:dyDescent="0.3">
      <c r="A79" s="69">
        <v>193</v>
      </c>
      <c r="B79" s="70" t="s">
        <v>103</v>
      </c>
      <c r="C79" s="71">
        <v>0</v>
      </c>
      <c r="D79" s="43"/>
      <c r="E79" s="72">
        <v>0</v>
      </c>
      <c r="F79" s="73">
        <v>0</v>
      </c>
      <c r="G79" s="43"/>
      <c r="H79" s="72">
        <v>0</v>
      </c>
      <c r="I79" s="46"/>
      <c r="J79" s="77">
        <v>0</v>
      </c>
      <c r="K79" s="57"/>
      <c r="L79" s="75">
        <f t="shared" si="4"/>
        <v>0</v>
      </c>
      <c r="M79" s="49"/>
      <c r="N79" s="75">
        <f t="shared" si="5"/>
        <v>0</v>
      </c>
      <c r="O79" s="78">
        <f t="shared" si="6"/>
        <v>0</v>
      </c>
    </row>
    <row r="80" spans="1:15" ht="14.4" x14ac:dyDescent="0.3">
      <c r="A80" s="69">
        <v>194</v>
      </c>
      <c r="B80" s="70" t="s">
        <v>104</v>
      </c>
      <c r="C80" s="71">
        <v>36104317.182000004</v>
      </c>
      <c r="D80" s="43"/>
      <c r="E80" s="72">
        <v>22020283.842000004</v>
      </c>
      <c r="F80" s="73">
        <f t="shared" si="7"/>
        <v>0.60990722331063307</v>
      </c>
      <c r="G80" s="43"/>
      <c r="H80" s="72">
        <v>14084033.34</v>
      </c>
      <c r="I80" s="46"/>
      <c r="J80" s="74">
        <v>0</v>
      </c>
      <c r="K80" s="48"/>
      <c r="L80" s="75">
        <f t="shared" si="4"/>
        <v>22020283.842000004</v>
      </c>
      <c r="M80" s="49"/>
      <c r="N80" s="75">
        <f t="shared" si="5"/>
        <v>-14084033.34</v>
      </c>
      <c r="O80" s="76">
        <f t="shared" si="6"/>
        <v>-0.39009277668936687</v>
      </c>
    </row>
    <row r="81" spans="1:15" ht="14.4" x14ac:dyDescent="0.3">
      <c r="A81" s="69">
        <v>205</v>
      </c>
      <c r="B81" s="70" t="s">
        <v>105</v>
      </c>
      <c r="C81" s="71">
        <v>409659.42</v>
      </c>
      <c r="D81" s="43"/>
      <c r="E81" s="72">
        <v>234052.75999999998</v>
      </c>
      <c r="F81" s="73">
        <f t="shared" si="7"/>
        <v>0.57133498846431996</v>
      </c>
      <c r="G81" s="43"/>
      <c r="H81" s="72">
        <v>175606.66</v>
      </c>
      <c r="I81" s="46"/>
      <c r="J81" s="77">
        <v>0</v>
      </c>
      <c r="K81" s="57"/>
      <c r="L81" s="75">
        <f t="shared" si="4"/>
        <v>234052.75999999998</v>
      </c>
      <c r="M81" s="49"/>
      <c r="N81" s="75">
        <f t="shared" si="5"/>
        <v>-175606.66</v>
      </c>
      <c r="O81" s="78">
        <f t="shared" si="6"/>
        <v>-0.4286650115356801</v>
      </c>
    </row>
    <row r="82" spans="1:15" ht="14.4" x14ac:dyDescent="0.3">
      <c r="A82" s="40">
        <v>207</v>
      </c>
      <c r="B82" s="41" t="s">
        <v>106</v>
      </c>
      <c r="C82" s="42">
        <v>120505.20999999999</v>
      </c>
      <c r="D82" s="43"/>
      <c r="E82" s="44">
        <v>15191.62999999999</v>
      </c>
      <c r="F82" s="45">
        <f t="shared" si="7"/>
        <v>0.12606616759557526</v>
      </c>
      <c r="G82" s="43"/>
      <c r="H82" s="44">
        <v>105313.58</v>
      </c>
      <c r="I82" s="46"/>
      <c r="J82" s="47">
        <v>105314</v>
      </c>
      <c r="K82" s="48"/>
      <c r="L82" s="2">
        <f t="shared" si="4"/>
        <v>120505.62999999999</v>
      </c>
      <c r="M82" s="49"/>
      <c r="N82" s="2">
        <f t="shared" si="5"/>
        <v>0.41999999999825377</v>
      </c>
      <c r="O82" s="50">
        <f t="shared" si="6"/>
        <v>3.4853264850395579E-6</v>
      </c>
    </row>
    <row r="83" spans="1:15" ht="14.4" x14ac:dyDescent="0.3">
      <c r="A83" s="51">
        <v>1054</v>
      </c>
      <c r="B83" s="52" t="s">
        <v>107</v>
      </c>
      <c r="C83" s="53">
        <v>4828818.0466</v>
      </c>
      <c r="D83" s="43"/>
      <c r="E83" s="54">
        <v>1109696.0266</v>
      </c>
      <c r="F83" s="55">
        <f t="shared" si="7"/>
        <v>0.2298069664027502</v>
      </c>
      <c r="G83" s="43"/>
      <c r="H83" s="54">
        <v>3719122.02</v>
      </c>
      <c r="I83" s="46"/>
      <c r="J83" s="56">
        <v>4728665.3600000003</v>
      </c>
      <c r="K83" s="57"/>
      <c r="L83" s="58">
        <f t="shared" si="4"/>
        <v>5838361.3866000008</v>
      </c>
      <c r="M83" s="49"/>
      <c r="N83" s="58">
        <f t="shared" si="5"/>
        <v>1009543.3400000008</v>
      </c>
      <c r="O83" s="59">
        <f t="shared" si="6"/>
        <v>0.20906634506778038</v>
      </c>
    </row>
    <row r="84" spans="1:15" ht="14.4" x14ac:dyDescent="0.3">
      <c r="A84" s="40">
        <v>208</v>
      </c>
      <c r="B84" s="41" t="s">
        <v>108</v>
      </c>
      <c r="C84" s="42">
        <v>3087110.0999999996</v>
      </c>
      <c r="D84" s="43"/>
      <c r="E84" s="44">
        <v>2575791.7599999998</v>
      </c>
      <c r="F84" s="45">
        <f t="shared" si="7"/>
        <v>0.83436990472092332</v>
      </c>
      <c r="G84" s="43"/>
      <c r="H84" s="44">
        <v>511318.34</v>
      </c>
      <c r="I84" s="46"/>
      <c r="J84" s="47">
        <v>1081580.5</v>
      </c>
      <c r="K84" s="48"/>
      <c r="L84" s="2">
        <f t="shared" si="4"/>
        <v>3657372.26</v>
      </c>
      <c r="M84" s="49"/>
      <c r="N84" s="2">
        <f t="shared" si="5"/>
        <v>570262.16000000015</v>
      </c>
      <c r="O84" s="50">
        <f t="shared" si="6"/>
        <v>0.18472362226407157</v>
      </c>
    </row>
    <row r="85" spans="1:15" ht="14.4" x14ac:dyDescent="0.3">
      <c r="A85" s="69">
        <v>210</v>
      </c>
      <c r="B85" s="70" t="s">
        <v>109</v>
      </c>
      <c r="C85" s="71">
        <v>1891548.33</v>
      </c>
      <c r="D85" s="43"/>
      <c r="E85" s="72">
        <v>343132.90999999992</v>
      </c>
      <c r="F85" s="73">
        <f t="shared" si="7"/>
        <v>0.18140319470452013</v>
      </c>
      <c r="G85" s="43"/>
      <c r="H85" s="72">
        <v>1548415.4200000002</v>
      </c>
      <c r="I85" s="46"/>
      <c r="J85" s="77">
        <v>0</v>
      </c>
      <c r="K85" s="57"/>
      <c r="L85" s="75">
        <f t="shared" si="4"/>
        <v>343132.90999999992</v>
      </c>
      <c r="M85" s="49"/>
      <c r="N85" s="75">
        <f t="shared" si="5"/>
        <v>-1548415.4200000002</v>
      </c>
      <c r="O85" s="78">
        <f t="shared" si="6"/>
        <v>-0.81859680529547985</v>
      </c>
    </row>
    <row r="86" spans="1:15" ht="14.4" x14ac:dyDescent="0.3">
      <c r="A86" s="81">
        <v>1664</v>
      </c>
      <c r="B86" s="82" t="s">
        <v>110</v>
      </c>
      <c r="C86" s="42">
        <v>3575056.2881</v>
      </c>
      <c r="D86" s="43"/>
      <c r="E86" s="44">
        <v>870902.94810000015</v>
      </c>
      <c r="F86" s="45">
        <f t="shared" si="7"/>
        <v>0.243605380703768</v>
      </c>
      <c r="G86" s="43"/>
      <c r="H86" s="44">
        <v>2704153.34</v>
      </c>
      <c r="I86" s="46"/>
      <c r="J86" s="47">
        <v>3673724.58</v>
      </c>
      <c r="K86" s="48"/>
      <c r="L86" s="2">
        <f t="shared" si="4"/>
        <v>4544627.5281000007</v>
      </c>
      <c r="M86" s="49"/>
      <c r="N86" s="2">
        <f t="shared" si="5"/>
        <v>969571.24000000069</v>
      </c>
      <c r="O86" s="50">
        <f t="shared" si="6"/>
        <v>0.27120446836804607</v>
      </c>
    </row>
    <row r="87" spans="1:15" ht="14.4" x14ac:dyDescent="0.3">
      <c r="A87" s="51">
        <v>217</v>
      </c>
      <c r="B87" s="52" t="s">
        <v>111</v>
      </c>
      <c r="C87" s="53">
        <v>1162371.71</v>
      </c>
      <c r="D87" s="43"/>
      <c r="E87" s="54">
        <v>765955.05</v>
      </c>
      <c r="F87" s="55">
        <f t="shared" si="7"/>
        <v>0.65895878522370444</v>
      </c>
      <c r="G87" s="43"/>
      <c r="H87" s="54">
        <v>396416.66</v>
      </c>
      <c r="I87" s="46"/>
      <c r="J87" s="56">
        <v>557153</v>
      </c>
      <c r="K87" s="57"/>
      <c r="L87" s="58">
        <f t="shared" si="4"/>
        <v>1323108.05</v>
      </c>
      <c r="M87" s="49"/>
      <c r="N87" s="58">
        <f t="shared" si="5"/>
        <v>160736.34000000008</v>
      </c>
      <c r="O87" s="59">
        <f t="shared" si="6"/>
        <v>0.13828307985919588</v>
      </c>
    </row>
    <row r="88" spans="1:15" ht="14.4" x14ac:dyDescent="0.3">
      <c r="A88" s="40">
        <v>219</v>
      </c>
      <c r="B88" s="41" t="s">
        <v>112</v>
      </c>
      <c r="C88" s="42">
        <v>11359412.037800001</v>
      </c>
      <c r="D88" s="43"/>
      <c r="E88" s="44">
        <v>7353947.037800001</v>
      </c>
      <c r="F88" s="45">
        <f t="shared" si="7"/>
        <v>0.64738799977751793</v>
      </c>
      <c r="G88" s="43"/>
      <c r="H88" s="44">
        <v>4005465</v>
      </c>
      <c r="I88" s="46"/>
      <c r="J88" s="47">
        <v>5119330.67</v>
      </c>
      <c r="K88" s="48"/>
      <c r="L88" s="2">
        <f t="shared" si="4"/>
        <v>12473277.707800001</v>
      </c>
      <c r="M88" s="49"/>
      <c r="N88" s="2">
        <f t="shared" si="5"/>
        <v>1113865.67</v>
      </c>
      <c r="O88" s="50">
        <f t="shared" si="6"/>
        <v>9.8056630597909394E-2</v>
      </c>
    </row>
    <row r="89" spans="1:15" ht="14.4" x14ac:dyDescent="0.3">
      <c r="A89" s="51">
        <v>224</v>
      </c>
      <c r="B89" s="52" t="s">
        <v>113</v>
      </c>
      <c r="C89" s="53">
        <v>37630.83</v>
      </c>
      <c r="D89" s="43"/>
      <c r="E89" s="54">
        <v>9191.7900000000009</v>
      </c>
      <c r="F89" s="55">
        <f t="shared" si="7"/>
        <v>0.24426221797393255</v>
      </c>
      <c r="G89" s="43"/>
      <c r="H89" s="54">
        <v>28439.040000000001</v>
      </c>
      <c r="I89" s="46"/>
      <c r="J89" s="56">
        <v>36048</v>
      </c>
      <c r="K89" s="57"/>
      <c r="L89" s="58">
        <f t="shared" si="4"/>
        <v>45239.79</v>
      </c>
      <c r="M89" s="49"/>
      <c r="N89" s="58">
        <f t="shared" si="5"/>
        <v>7608.9599999999991</v>
      </c>
      <c r="O89" s="59">
        <f t="shared" si="6"/>
        <v>0.20220016406760091</v>
      </c>
    </row>
    <row r="90" spans="1:15" ht="14.4" x14ac:dyDescent="0.3">
      <c r="A90" s="69">
        <v>225</v>
      </c>
      <c r="B90" s="70" t="s">
        <v>114</v>
      </c>
      <c r="C90" s="71">
        <v>2194870.5519000003</v>
      </c>
      <c r="D90" s="43"/>
      <c r="E90" s="72">
        <v>1123470.9919000003</v>
      </c>
      <c r="F90" s="73">
        <f t="shared" si="7"/>
        <v>0.51186207356395674</v>
      </c>
      <c r="G90" s="43"/>
      <c r="H90" s="72">
        <v>1071399.56</v>
      </c>
      <c r="I90" s="46"/>
      <c r="J90" s="74">
        <v>0</v>
      </c>
      <c r="K90" s="48"/>
      <c r="L90" s="75">
        <f t="shared" si="4"/>
        <v>1123470.9919000003</v>
      </c>
      <c r="M90" s="49"/>
      <c r="N90" s="75">
        <f t="shared" si="5"/>
        <v>-1071399.56</v>
      </c>
      <c r="O90" s="76">
        <f t="shared" si="6"/>
        <v>-0.48813792643604326</v>
      </c>
    </row>
    <row r="91" spans="1:15" ht="14.4" x14ac:dyDescent="0.3">
      <c r="A91" s="69">
        <v>1009</v>
      </c>
      <c r="B91" s="70" t="s">
        <v>115</v>
      </c>
      <c r="C91" s="71">
        <v>1741937.51</v>
      </c>
      <c r="D91" s="43"/>
      <c r="E91" s="72">
        <v>1671174.17</v>
      </c>
      <c r="F91" s="73">
        <f t="shared" si="7"/>
        <v>0.95937664836208725</v>
      </c>
      <c r="G91" s="43"/>
      <c r="H91" s="72">
        <v>70763.34</v>
      </c>
      <c r="I91" s="46"/>
      <c r="J91" s="77">
        <v>0</v>
      </c>
      <c r="K91" s="57"/>
      <c r="L91" s="75">
        <f t="shared" si="4"/>
        <v>1671174.17</v>
      </c>
      <c r="M91" s="49"/>
      <c r="N91" s="75">
        <f t="shared" si="5"/>
        <v>-70763.340000000084</v>
      </c>
      <c r="O91" s="78">
        <f t="shared" si="6"/>
        <v>-4.0623351637912711E-2</v>
      </c>
    </row>
    <row r="92" spans="1:15" ht="14.4" x14ac:dyDescent="0.3">
      <c r="A92" s="69">
        <v>1011</v>
      </c>
      <c r="B92" s="70" t="s">
        <v>116</v>
      </c>
      <c r="C92" s="71">
        <v>2598632.4700000002</v>
      </c>
      <c r="D92" s="43"/>
      <c r="E92" s="72">
        <v>2575794.1300000004</v>
      </c>
      <c r="F92" s="73">
        <f t="shared" si="7"/>
        <v>0.99121140051020762</v>
      </c>
      <c r="G92" s="43"/>
      <c r="H92" s="72">
        <v>22838.34</v>
      </c>
      <c r="I92" s="46"/>
      <c r="J92" s="74">
        <v>0</v>
      </c>
      <c r="K92" s="48"/>
      <c r="L92" s="75">
        <f t="shared" si="4"/>
        <v>2575794.1300000004</v>
      </c>
      <c r="M92" s="49"/>
      <c r="N92" s="75">
        <f t="shared" si="5"/>
        <v>-22838.339999999851</v>
      </c>
      <c r="O92" s="76">
        <f t="shared" si="6"/>
        <v>-8.7885994897923553E-3</v>
      </c>
    </row>
    <row r="93" spans="1:15" ht="14.4" x14ac:dyDescent="0.3">
      <c r="A93" s="51">
        <v>227</v>
      </c>
      <c r="B93" s="52" t="s">
        <v>117</v>
      </c>
      <c r="C93" s="53">
        <v>40405.06</v>
      </c>
      <c r="D93" s="43"/>
      <c r="E93" s="54">
        <v>1584.9000000000015</v>
      </c>
      <c r="F93" s="55">
        <f t="shared" si="7"/>
        <v>3.9225285149929283E-2</v>
      </c>
      <c r="G93" s="43"/>
      <c r="H93" s="54">
        <v>38820.159999999996</v>
      </c>
      <c r="I93" s="46"/>
      <c r="J93" s="56">
        <v>215094.7</v>
      </c>
      <c r="K93" s="57"/>
      <c r="L93" s="58">
        <f t="shared" si="4"/>
        <v>216679.6</v>
      </c>
      <c r="M93" s="49"/>
      <c r="N93" s="58">
        <f t="shared" si="5"/>
        <v>176274.54</v>
      </c>
      <c r="O93" s="59">
        <f t="shared" si="6"/>
        <v>4.3626847726497626</v>
      </c>
    </row>
    <row r="94" spans="1:15" ht="14.4" x14ac:dyDescent="0.3">
      <c r="A94" s="40">
        <v>229</v>
      </c>
      <c r="B94" s="41" t="s">
        <v>118</v>
      </c>
      <c r="C94" s="42">
        <v>1019490.5700000001</v>
      </c>
      <c r="D94" s="43"/>
      <c r="E94" s="44">
        <v>100063.08000000007</v>
      </c>
      <c r="F94" s="45">
        <f t="shared" si="7"/>
        <v>9.815007901446314E-2</v>
      </c>
      <c r="G94" s="43"/>
      <c r="H94" s="44">
        <v>919427.49</v>
      </c>
      <c r="I94" s="46"/>
      <c r="J94" s="47">
        <v>2276780</v>
      </c>
      <c r="K94" s="48"/>
      <c r="L94" s="2">
        <f t="shared" si="4"/>
        <v>2376843.08</v>
      </c>
      <c r="M94" s="49"/>
      <c r="N94" s="2">
        <f t="shared" si="5"/>
        <v>1357352.51</v>
      </c>
      <c r="O94" s="50">
        <f t="shared" si="6"/>
        <v>1.3314027122389174</v>
      </c>
    </row>
    <row r="95" spans="1:15" ht="14.4" x14ac:dyDescent="0.3">
      <c r="A95" s="51">
        <v>235</v>
      </c>
      <c r="B95" s="52" t="s">
        <v>119</v>
      </c>
      <c r="C95" s="53">
        <v>4720829.3593000006</v>
      </c>
      <c r="D95" s="43"/>
      <c r="E95" s="54">
        <v>2106727.6993000004</v>
      </c>
      <c r="F95" s="55">
        <f t="shared" si="7"/>
        <v>0.44626220076134754</v>
      </c>
      <c r="G95" s="43"/>
      <c r="H95" s="54">
        <v>2614101.66</v>
      </c>
      <c r="I95" s="46"/>
      <c r="J95" s="56">
        <v>4078683.21</v>
      </c>
      <c r="K95" s="57"/>
      <c r="L95" s="58">
        <f t="shared" si="4"/>
        <v>6185410.9093000004</v>
      </c>
      <c r="M95" s="49"/>
      <c r="N95" s="58">
        <f t="shared" si="5"/>
        <v>1464581.5499999998</v>
      </c>
      <c r="O95" s="59">
        <f t="shared" si="6"/>
        <v>0.31023818878663439</v>
      </c>
    </row>
    <row r="96" spans="1:15" ht="14.4" x14ac:dyDescent="0.3">
      <c r="A96" s="40">
        <v>237</v>
      </c>
      <c r="B96" s="41" t="s">
        <v>120</v>
      </c>
      <c r="C96" s="42">
        <v>835408.68720000004</v>
      </c>
      <c r="D96" s="43"/>
      <c r="E96" s="44">
        <v>415798.68720000004</v>
      </c>
      <c r="F96" s="45">
        <f t="shared" si="7"/>
        <v>0.49771889324447049</v>
      </c>
      <c r="G96" s="43"/>
      <c r="H96" s="44">
        <v>419610</v>
      </c>
      <c r="I96" s="46"/>
      <c r="J96" s="47">
        <v>724020.85</v>
      </c>
      <c r="K96" s="48"/>
      <c r="L96" s="2">
        <f t="shared" si="4"/>
        <v>1139819.5372000001</v>
      </c>
      <c r="M96" s="49"/>
      <c r="N96" s="2">
        <f t="shared" si="5"/>
        <v>304410.85000000009</v>
      </c>
      <c r="O96" s="50">
        <f t="shared" si="6"/>
        <v>0.36438554525962569</v>
      </c>
    </row>
    <row r="97" spans="1:15" ht="14.4" x14ac:dyDescent="0.3">
      <c r="A97" s="51">
        <v>239</v>
      </c>
      <c r="B97" s="52" t="s">
        <v>121</v>
      </c>
      <c r="C97" s="53">
        <v>992613.08469999989</v>
      </c>
      <c r="D97" s="43"/>
      <c r="E97" s="54">
        <v>231068.36469999992</v>
      </c>
      <c r="F97" s="55">
        <f t="shared" si="7"/>
        <v>0.23278794956630691</v>
      </c>
      <c r="G97" s="43"/>
      <c r="H97" s="54">
        <v>761544.72</v>
      </c>
      <c r="I97" s="46"/>
      <c r="J97" s="56">
        <v>1485007.58</v>
      </c>
      <c r="K97" s="57"/>
      <c r="L97" s="58">
        <f t="shared" si="4"/>
        <v>1716075.9446999999</v>
      </c>
      <c r="M97" s="49"/>
      <c r="N97" s="58">
        <f t="shared" si="5"/>
        <v>723462.86</v>
      </c>
      <c r="O97" s="59">
        <f t="shared" si="6"/>
        <v>0.72884678950071879</v>
      </c>
    </row>
    <row r="98" spans="1:15" ht="14.4" x14ac:dyDescent="0.3">
      <c r="A98" s="69">
        <v>241</v>
      </c>
      <c r="B98" s="70" t="s">
        <v>122</v>
      </c>
      <c r="C98" s="71">
        <v>0</v>
      </c>
      <c r="D98" s="43"/>
      <c r="E98" s="72">
        <v>0</v>
      </c>
      <c r="F98" s="73">
        <v>0</v>
      </c>
      <c r="G98" s="43"/>
      <c r="H98" s="72">
        <v>0</v>
      </c>
      <c r="I98" s="46"/>
      <c r="J98" s="74">
        <v>0</v>
      </c>
      <c r="K98" s="48"/>
      <c r="L98" s="75">
        <f t="shared" si="4"/>
        <v>0</v>
      </c>
      <c r="M98" s="49"/>
      <c r="N98" s="75">
        <f t="shared" si="5"/>
        <v>0</v>
      </c>
      <c r="O98" s="76">
        <f t="shared" si="6"/>
        <v>0</v>
      </c>
    </row>
    <row r="99" spans="1:15" ht="14.4" x14ac:dyDescent="0.3">
      <c r="A99" s="51">
        <v>242</v>
      </c>
      <c r="B99" s="52" t="s">
        <v>123</v>
      </c>
      <c r="C99" s="53">
        <v>12727155.245999999</v>
      </c>
      <c r="D99" s="43"/>
      <c r="E99" s="54">
        <v>1578236.6459999997</v>
      </c>
      <c r="F99" s="55">
        <f t="shared" si="7"/>
        <v>0.12400545255358786</v>
      </c>
      <c r="G99" s="43"/>
      <c r="H99" s="54">
        <v>11148918.6</v>
      </c>
      <c r="I99" s="46"/>
      <c r="J99" s="56">
        <v>16813892</v>
      </c>
      <c r="K99" s="57"/>
      <c r="L99" s="58">
        <f t="shared" si="4"/>
        <v>18392128.645999998</v>
      </c>
      <c r="M99" s="49"/>
      <c r="N99" s="58">
        <f t="shared" si="5"/>
        <v>5664973.3999999985</v>
      </c>
      <c r="O99" s="59">
        <f t="shared" si="6"/>
        <v>0.44510916151356256</v>
      </c>
    </row>
    <row r="100" spans="1:15" ht="14.4" x14ac:dyDescent="0.3">
      <c r="A100" s="69">
        <v>1351</v>
      </c>
      <c r="B100" s="70" t="s">
        <v>124</v>
      </c>
      <c r="C100" s="71">
        <v>118995.72</v>
      </c>
      <c r="D100" s="43"/>
      <c r="E100" s="72">
        <v>13145.759999999995</v>
      </c>
      <c r="F100" s="73">
        <f t="shared" si="7"/>
        <v>0.11047254472681869</v>
      </c>
      <c r="G100" s="43"/>
      <c r="H100" s="72">
        <v>105849.96</v>
      </c>
      <c r="I100" s="46"/>
      <c r="J100" s="74">
        <v>0</v>
      </c>
      <c r="K100" s="48"/>
      <c r="L100" s="75">
        <f t="shared" si="4"/>
        <v>13145.759999999995</v>
      </c>
      <c r="M100" s="49"/>
      <c r="N100" s="75">
        <f t="shared" si="5"/>
        <v>-105849.96</v>
      </c>
      <c r="O100" s="76">
        <f t="shared" si="6"/>
        <v>-0.88952745527318133</v>
      </c>
    </row>
    <row r="101" spans="1:15" ht="14.4" x14ac:dyDescent="0.3">
      <c r="A101" s="51">
        <v>247</v>
      </c>
      <c r="B101" s="52" t="s">
        <v>125</v>
      </c>
      <c r="C101" s="53">
        <v>27481.53</v>
      </c>
      <c r="D101" s="43"/>
      <c r="E101" s="54">
        <v>938.54999999999927</v>
      </c>
      <c r="F101" s="55">
        <f t="shared" si="7"/>
        <v>3.4152028653426474E-2</v>
      </c>
      <c r="G101" s="43"/>
      <c r="H101" s="54">
        <v>26542.98</v>
      </c>
      <c r="I101" s="46"/>
      <c r="J101" s="56">
        <v>26542.98</v>
      </c>
      <c r="K101" s="57"/>
      <c r="L101" s="58">
        <f t="shared" si="4"/>
        <v>27481.53</v>
      </c>
      <c r="M101" s="49"/>
      <c r="N101" s="58">
        <f t="shared" si="5"/>
        <v>0</v>
      </c>
      <c r="O101" s="59">
        <f t="shared" si="6"/>
        <v>0</v>
      </c>
    </row>
    <row r="102" spans="1:15" ht="14.4" x14ac:dyDescent="0.3">
      <c r="A102" s="81">
        <v>1665</v>
      </c>
      <c r="B102" s="82" t="s">
        <v>126</v>
      </c>
      <c r="C102" s="42">
        <v>2121739.8284</v>
      </c>
      <c r="D102" s="43"/>
      <c r="E102" s="44">
        <v>235932.93839999987</v>
      </c>
      <c r="F102" s="45">
        <f t="shared" si="7"/>
        <v>0.1111978647155417</v>
      </c>
      <c r="G102" s="43"/>
      <c r="H102" s="44">
        <v>1885806.8900000001</v>
      </c>
      <c r="I102" s="46"/>
      <c r="J102" s="47">
        <v>2665591.86</v>
      </c>
      <c r="K102" s="48"/>
      <c r="L102" s="2">
        <f t="shared" si="4"/>
        <v>2901524.7983999997</v>
      </c>
      <c r="M102" s="49"/>
      <c r="N102" s="2">
        <f t="shared" si="5"/>
        <v>779784.96999999974</v>
      </c>
      <c r="O102" s="50">
        <f t="shared" si="6"/>
        <v>0.36752148381360883</v>
      </c>
    </row>
    <row r="103" spans="1:15" ht="14.4" x14ac:dyDescent="0.3">
      <c r="A103" s="51">
        <v>250</v>
      </c>
      <c r="B103" s="52" t="s">
        <v>127</v>
      </c>
      <c r="C103" s="53">
        <v>82202763.816100001</v>
      </c>
      <c r="D103" s="43"/>
      <c r="E103" s="54">
        <v>65027982.156100005</v>
      </c>
      <c r="F103" s="55">
        <f t="shared" si="7"/>
        <v>0.79106807529704748</v>
      </c>
      <c r="G103" s="43"/>
      <c r="H103" s="54">
        <v>17174781.66</v>
      </c>
      <c r="I103" s="46"/>
      <c r="J103" s="56">
        <v>21570877</v>
      </c>
      <c r="K103" s="57"/>
      <c r="L103" s="58">
        <f t="shared" si="4"/>
        <v>86598859.156100005</v>
      </c>
      <c r="M103" s="49"/>
      <c r="N103" s="58">
        <f t="shared" si="5"/>
        <v>4396095.3400000036</v>
      </c>
      <c r="O103" s="59">
        <f t="shared" si="6"/>
        <v>5.347868047155608E-2</v>
      </c>
    </row>
    <row r="104" spans="1:15" ht="14.4" x14ac:dyDescent="0.3">
      <c r="A104" s="40">
        <v>2040</v>
      </c>
      <c r="B104" s="41" t="s">
        <v>128</v>
      </c>
      <c r="C104" s="42">
        <v>3130538.86</v>
      </c>
      <c r="D104" s="43"/>
      <c r="E104" s="44">
        <v>2640165.52</v>
      </c>
      <c r="F104" s="45">
        <f t="shared" si="7"/>
        <v>0.84335816869559643</v>
      </c>
      <c r="G104" s="43"/>
      <c r="H104" s="44">
        <v>490373.34</v>
      </c>
      <c r="I104" s="46"/>
      <c r="J104" s="47">
        <v>1120238.28</v>
      </c>
      <c r="K104" s="48"/>
      <c r="L104" s="2">
        <f t="shared" si="4"/>
        <v>3760403.8</v>
      </c>
      <c r="M104" s="49"/>
      <c r="N104" s="2">
        <f t="shared" si="5"/>
        <v>629864.93999999994</v>
      </c>
      <c r="O104" s="50">
        <f t="shared" si="6"/>
        <v>0.20120016654257408</v>
      </c>
    </row>
    <row r="105" spans="1:15" ht="14.4" x14ac:dyDescent="0.3">
      <c r="A105" s="69">
        <v>263</v>
      </c>
      <c r="B105" s="70" t="s">
        <v>129</v>
      </c>
      <c r="C105" s="71">
        <v>8214.5</v>
      </c>
      <c r="D105" s="43"/>
      <c r="E105" s="72">
        <v>365.75</v>
      </c>
      <c r="F105" s="73">
        <f t="shared" si="7"/>
        <v>4.4524925436727737E-2</v>
      </c>
      <c r="G105" s="43"/>
      <c r="H105" s="72">
        <v>7848.75</v>
      </c>
      <c r="I105" s="46"/>
      <c r="J105" s="77">
        <v>0</v>
      </c>
      <c r="K105" s="57"/>
      <c r="L105" s="75">
        <f t="shared" si="4"/>
        <v>365.75</v>
      </c>
      <c r="M105" s="49"/>
      <c r="N105" s="75">
        <f t="shared" si="5"/>
        <v>-7848.75</v>
      </c>
      <c r="O105" s="78">
        <f t="shared" si="6"/>
        <v>-0.9554750745632723</v>
      </c>
    </row>
    <row r="106" spans="1:15" ht="14.4" x14ac:dyDescent="0.3">
      <c r="A106" s="40">
        <v>264</v>
      </c>
      <c r="B106" s="41" t="s">
        <v>130</v>
      </c>
      <c r="C106" s="42">
        <v>2961258.2249000003</v>
      </c>
      <c r="E106" s="44">
        <v>564139.61490000039</v>
      </c>
      <c r="F106" s="45">
        <f t="shared" si="7"/>
        <v>0.19050672790247836</v>
      </c>
      <c r="H106" s="44">
        <v>2397118.61</v>
      </c>
      <c r="I106" s="44"/>
      <c r="J106" s="79">
        <v>3421311.3899999997</v>
      </c>
      <c r="K106" s="79"/>
      <c r="L106" s="2">
        <f t="shared" si="4"/>
        <v>3985451.0049000001</v>
      </c>
      <c r="M106" s="2"/>
      <c r="N106" s="2">
        <f t="shared" si="5"/>
        <v>1024192.7799999998</v>
      </c>
      <c r="O106" s="80">
        <f t="shared" si="6"/>
        <v>0.34586405582194241</v>
      </c>
    </row>
    <row r="107" spans="1:15" ht="14.4" x14ac:dyDescent="0.3">
      <c r="A107" s="51">
        <v>266</v>
      </c>
      <c r="B107" s="52" t="s">
        <v>131</v>
      </c>
      <c r="C107" s="53">
        <v>15094494.698300002</v>
      </c>
      <c r="D107" s="43"/>
      <c r="E107" s="54">
        <v>10677111.358300002</v>
      </c>
      <c r="F107" s="55">
        <f t="shared" si="7"/>
        <v>0.70735136032758339</v>
      </c>
      <c r="G107" s="43"/>
      <c r="H107" s="54">
        <v>4417383.34</v>
      </c>
      <c r="I107" s="46"/>
      <c r="J107" s="56">
        <v>7272194</v>
      </c>
      <c r="K107" s="57"/>
      <c r="L107" s="58">
        <f t="shared" si="4"/>
        <v>17949305.3583</v>
      </c>
      <c r="M107" s="49"/>
      <c r="N107" s="58">
        <f t="shared" si="5"/>
        <v>2854810.6599999983</v>
      </c>
      <c r="O107" s="59">
        <f t="shared" si="6"/>
        <v>0.18912926315589204</v>
      </c>
    </row>
    <row r="108" spans="1:15" ht="14.4" x14ac:dyDescent="0.3">
      <c r="A108" s="40">
        <v>387</v>
      </c>
      <c r="B108" s="41" t="s">
        <v>132</v>
      </c>
      <c r="C108" s="42">
        <v>321231.63999999996</v>
      </c>
      <c r="D108" s="43"/>
      <c r="E108" s="44">
        <v>21745.819999999949</v>
      </c>
      <c r="F108" s="45">
        <f t="shared" si="7"/>
        <v>6.7695137378123618E-2</v>
      </c>
      <c r="G108" s="43"/>
      <c r="H108" s="44">
        <v>299485.82</v>
      </c>
      <c r="I108" s="46"/>
      <c r="J108" s="47">
        <v>451383</v>
      </c>
      <c r="K108" s="48"/>
      <c r="L108" s="2">
        <f t="shared" si="4"/>
        <v>473128.81999999995</v>
      </c>
      <c r="M108" s="49"/>
      <c r="N108" s="2">
        <f t="shared" si="5"/>
        <v>151897.18</v>
      </c>
      <c r="O108" s="50">
        <f t="shared" si="6"/>
        <v>0.47285871341938801</v>
      </c>
    </row>
    <row r="109" spans="1:15" ht="14.4" x14ac:dyDescent="0.3">
      <c r="A109" s="51">
        <v>1401</v>
      </c>
      <c r="B109" s="52" t="s">
        <v>133</v>
      </c>
      <c r="C109" s="53">
        <v>394500.83999999997</v>
      </c>
      <c r="D109" s="43"/>
      <c r="E109" s="54">
        <v>39290.339999999967</v>
      </c>
      <c r="F109" s="55">
        <f t="shared" si="7"/>
        <v>9.9595073105547688E-2</v>
      </c>
      <c r="G109" s="43"/>
      <c r="H109" s="54">
        <v>355210.5</v>
      </c>
      <c r="I109" s="46"/>
      <c r="J109" s="56">
        <v>498791.39</v>
      </c>
      <c r="K109" s="57"/>
      <c r="L109" s="58">
        <f t="shared" si="4"/>
        <v>538081.73</v>
      </c>
      <c r="M109" s="49"/>
      <c r="N109" s="58">
        <f t="shared" si="5"/>
        <v>143580.89000000001</v>
      </c>
      <c r="O109" s="59">
        <f t="shared" si="6"/>
        <v>0.36395585368081856</v>
      </c>
    </row>
    <row r="110" spans="1:15" ht="14.4" x14ac:dyDescent="0.3">
      <c r="A110" s="40">
        <v>277</v>
      </c>
      <c r="B110" s="41" t="s">
        <v>134</v>
      </c>
      <c r="C110" s="42">
        <v>3223634.8874999997</v>
      </c>
      <c r="D110" s="43"/>
      <c r="E110" s="44">
        <v>2222653.2274999996</v>
      </c>
      <c r="F110" s="45">
        <f t="shared" si="7"/>
        <v>0.68948665251098473</v>
      </c>
      <c r="G110" s="43"/>
      <c r="H110" s="44">
        <v>1000981.66</v>
      </c>
      <c r="I110" s="46"/>
      <c r="J110" s="47">
        <v>1594986.33</v>
      </c>
      <c r="K110" s="48"/>
      <c r="L110" s="2">
        <f t="shared" si="4"/>
        <v>3817639.5574999996</v>
      </c>
      <c r="M110" s="49"/>
      <c r="N110" s="2">
        <f t="shared" si="5"/>
        <v>594004.66999999993</v>
      </c>
      <c r="O110" s="50">
        <f t="shared" si="6"/>
        <v>0.18426549244249671</v>
      </c>
    </row>
    <row r="111" spans="1:15" ht="14.4" x14ac:dyDescent="0.3">
      <c r="A111" s="51">
        <v>1412</v>
      </c>
      <c r="B111" s="52" t="s">
        <v>135</v>
      </c>
      <c r="C111" s="53">
        <v>1027902.428</v>
      </c>
      <c r="D111" s="43"/>
      <c r="E111" s="54">
        <v>144189.08799999999</v>
      </c>
      <c r="F111" s="55">
        <f t="shared" si="7"/>
        <v>0.14027507287880439</v>
      </c>
      <c r="G111" s="43"/>
      <c r="H111" s="54">
        <v>883713.34</v>
      </c>
      <c r="I111" s="46"/>
      <c r="J111" s="56">
        <v>1200443.9099999999</v>
      </c>
      <c r="K111" s="57"/>
      <c r="L111" s="58">
        <f t="shared" si="4"/>
        <v>1344632.9979999999</v>
      </c>
      <c r="M111" s="49"/>
      <c r="N111" s="58">
        <f t="shared" si="5"/>
        <v>316730.56999999995</v>
      </c>
      <c r="O111" s="59">
        <f t="shared" si="6"/>
        <v>0.30813291356482714</v>
      </c>
    </row>
    <row r="112" spans="1:15" ht="14.4" x14ac:dyDescent="0.3">
      <c r="A112" s="40">
        <v>281</v>
      </c>
      <c r="B112" s="41" t="s">
        <v>136</v>
      </c>
      <c r="C112" s="42">
        <v>57181.3</v>
      </c>
      <c r="D112" s="43"/>
      <c r="E112" s="44">
        <v>6383.1399999999994</v>
      </c>
      <c r="F112" s="45">
        <f t="shared" si="7"/>
        <v>0.11162985101772781</v>
      </c>
      <c r="G112" s="43"/>
      <c r="H112" s="44">
        <v>50798.16</v>
      </c>
      <c r="I112" s="46"/>
      <c r="J112" s="47">
        <v>50798.16</v>
      </c>
      <c r="K112" s="48"/>
      <c r="L112" s="2">
        <f t="shared" si="4"/>
        <v>57181.3</v>
      </c>
      <c r="M112" s="49"/>
      <c r="N112" s="2">
        <f t="shared" si="5"/>
        <v>0</v>
      </c>
      <c r="O112" s="50">
        <f t="shared" si="6"/>
        <v>0</v>
      </c>
    </row>
    <row r="113" spans="1:15" ht="14.4" x14ac:dyDescent="0.3">
      <c r="A113" s="51">
        <v>282</v>
      </c>
      <c r="B113" s="52" t="s">
        <v>137</v>
      </c>
      <c r="C113" s="53">
        <v>5355519.4501</v>
      </c>
      <c r="D113" s="43"/>
      <c r="E113" s="54">
        <v>2995242.7900999999</v>
      </c>
      <c r="F113" s="55">
        <f t="shared" si="7"/>
        <v>0.5592814698944043</v>
      </c>
      <c r="G113" s="43"/>
      <c r="H113" s="54">
        <v>2360276.66</v>
      </c>
      <c r="I113" s="46"/>
      <c r="J113" s="56">
        <v>3783624</v>
      </c>
      <c r="K113" s="57"/>
      <c r="L113" s="58">
        <f t="shared" si="4"/>
        <v>6778866.7900999999</v>
      </c>
      <c r="M113" s="49"/>
      <c r="N113" s="58">
        <f t="shared" si="5"/>
        <v>1423347.3399999999</v>
      </c>
      <c r="O113" s="59">
        <f t="shared" si="6"/>
        <v>0.26577204195821241</v>
      </c>
    </row>
    <row r="114" spans="1:15" ht="14.4" x14ac:dyDescent="0.3">
      <c r="A114" s="40">
        <v>290</v>
      </c>
      <c r="B114" s="41" t="s">
        <v>138</v>
      </c>
      <c r="C114" s="42">
        <v>830411.85</v>
      </c>
      <c r="D114" s="43"/>
      <c r="E114" s="44">
        <v>558245.18999999994</v>
      </c>
      <c r="F114" s="45">
        <f t="shared" si="7"/>
        <v>0.67225099208302475</v>
      </c>
      <c r="G114" s="43"/>
      <c r="H114" s="44">
        <v>272166.65999999997</v>
      </c>
      <c r="I114" s="46"/>
      <c r="J114" s="47">
        <v>517215.97</v>
      </c>
      <c r="K114" s="48"/>
      <c r="L114" s="2">
        <f t="shared" si="4"/>
        <v>1075461.1599999999</v>
      </c>
      <c r="M114" s="49"/>
      <c r="N114" s="2">
        <f t="shared" si="5"/>
        <v>245049.30999999994</v>
      </c>
      <c r="O114" s="50">
        <f t="shared" si="6"/>
        <v>0.29509370561125775</v>
      </c>
    </row>
    <row r="115" spans="1:15" ht="14.4" x14ac:dyDescent="0.3">
      <c r="A115" s="51">
        <v>293</v>
      </c>
      <c r="B115" s="52" t="s">
        <v>139</v>
      </c>
      <c r="C115" s="53">
        <v>60691.780000000006</v>
      </c>
      <c r="D115" s="43"/>
      <c r="E115" s="54">
        <v>6259.6300000000047</v>
      </c>
      <c r="F115" s="55">
        <f t="shared" si="7"/>
        <v>0.10313801967910653</v>
      </c>
      <c r="G115" s="43"/>
      <c r="H115" s="54">
        <v>54432.15</v>
      </c>
      <c r="I115" s="46"/>
      <c r="J115" s="56">
        <v>54432</v>
      </c>
      <c r="K115" s="57"/>
      <c r="L115" s="58">
        <f t="shared" si="4"/>
        <v>60691.630000000005</v>
      </c>
      <c r="M115" s="49"/>
      <c r="N115" s="58">
        <f t="shared" si="5"/>
        <v>-0.15000000000145519</v>
      </c>
      <c r="O115" s="59">
        <f t="shared" si="6"/>
        <v>-2.4715043783763664E-6</v>
      </c>
    </row>
    <row r="116" spans="1:15" ht="14.4" x14ac:dyDescent="0.3">
      <c r="A116" s="69">
        <v>548</v>
      </c>
      <c r="B116" s="70" t="s">
        <v>140</v>
      </c>
      <c r="C116" s="71">
        <v>512970.45999999996</v>
      </c>
      <c r="D116" s="43"/>
      <c r="E116" s="72">
        <v>371798.79999999993</v>
      </c>
      <c r="F116" s="73">
        <f t="shared" si="7"/>
        <v>0.72479573190237889</v>
      </c>
      <c r="G116" s="43"/>
      <c r="H116" s="72">
        <v>141171.66</v>
      </c>
      <c r="I116" s="46"/>
      <c r="J116" s="77">
        <v>0</v>
      </c>
      <c r="K116" s="57"/>
      <c r="L116" s="75">
        <f t="shared" si="4"/>
        <v>371798.79999999993</v>
      </c>
      <c r="M116" s="49"/>
      <c r="N116" s="75">
        <f t="shared" si="5"/>
        <v>-141171.66000000003</v>
      </c>
      <c r="O116" s="78">
        <f t="shared" si="6"/>
        <v>-0.27520426809762116</v>
      </c>
    </row>
    <row r="117" spans="1:15" ht="14.4" x14ac:dyDescent="0.3">
      <c r="A117" s="51">
        <v>294</v>
      </c>
      <c r="B117" s="52" t="s">
        <v>141</v>
      </c>
      <c r="C117" s="53">
        <v>1525339.5049999999</v>
      </c>
      <c r="D117" s="43"/>
      <c r="E117" s="54">
        <v>1086914.5049999999</v>
      </c>
      <c r="F117" s="55">
        <f t="shared" si="7"/>
        <v>0.71257218569186664</v>
      </c>
      <c r="G117" s="43"/>
      <c r="H117" s="54">
        <v>438425</v>
      </c>
      <c r="I117" s="46"/>
      <c r="J117" s="56">
        <v>1125532</v>
      </c>
      <c r="K117" s="57"/>
      <c r="L117" s="58">
        <f t="shared" si="4"/>
        <v>2212446.5049999999</v>
      </c>
      <c r="M117" s="49"/>
      <c r="N117" s="58">
        <f t="shared" si="5"/>
        <v>687107</v>
      </c>
      <c r="O117" s="59">
        <f t="shared" si="6"/>
        <v>0.45046168262717357</v>
      </c>
    </row>
    <row r="118" spans="1:15" ht="14.4" x14ac:dyDescent="0.3">
      <c r="A118" s="40">
        <v>296</v>
      </c>
      <c r="B118" s="41" t="s">
        <v>142</v>
      </c>
      <c r="C118" s="42">
        <v>4587893.415</v>
      </c>
      <c r="D118" s="43"/>
      <c r="E118" s="44">
        <v>3214871.7549999999</v>
      </c>
      <c r="F118" s="45">
        <f t="shared" si="7"/>
        <v>0.70072939020097091</v>
      </c>
      <c r="G118" s="43"/>
      <c r="H118" s="44">
        <v>1373021.66</v>
      </c>
      <c r="I118" s="46"/>
      <c r="J118" s="47">
        <v>1373021.66</v>
      </c>
      <c r="K118" s="48"/>
      <c r="L118" s="2">
        <f t="shared" si="4"/>
        <v>4587893.415</v>
      </c>
      <c r="M118" s="49"/>
      <c r="N118" s="2">
        <f t="shared" si="5"/>
        <v>0</v>
      </c>
      <c r="O118" s="50">
        <f t="shared" si="6"/>
        <v>0</v>
      </c>
    </row>
    <row r="119" spans="1:15" ht="14.4" x14ac:dyDescent="0.3">
      <c r="A119" s="51">
        <v>298</v>
      </c>
      <c r="B119" s="52" t="s">
        <v>143</v>
      </c>
      <c r="C119" s="53">
        <v>5027807.8038999997</v>
      </c>
      <c r="D119" s="43"/>
      <c r="E119" s="54">
        <v>3817139.4638999999</v>
      </c>
      <c r="F119" s="55">
        <f t="shared" si="7"/>
        <v>0.75920552510760231</v>
      </c>
      <c r="G119" s="43"/>
      <c r="H119" s="54">
        <v>1210668.3400000001</v>
      </c>
      <c r="I119" s="46"/>
      <c r="J119" s="56">
        <v>2753730.59</v>
      </c>
      <c r="K119" s="57"/>
      <c r="L119" s="58">
        <f t="shared" si="4"/>
        <v>6570870.0538999997</v>
      </c>
      <c r="M119" s="49"/>
      <c r="N119" s="58">
        <f t="shared" si="5"/>
        <v>1543062.25</v>
      </c>
      <c r="O119" s="59">
        <f t="shared" si="6"/>
        <v>0.30690557598543611</v>
      </c>
    </row>
    <row r="120" spans="1:15" ht="14.4" x14ac:dyDescent="0.3">
      <c r="A120" s="40">
        <v>304</v>
      </c>
      <c r="B120" s="41" t="s">
        <v>144</v>
      </c>
      <c r="C120" s="42">
        <v>34268.424999999996</v>
      </c>
      <c r="D120" s="43"/>
      <c r="E120" s="44">
        <v>5187.6049999999996</v>
      </c>
      <c r="F120" s="45">
        <f t="shared" si="7"/>
        <v>0.15138148309996741</v>
      </c>
      <c r="G120" s="43"/>
      <c r="H120" s="44">
        <v>29080.819999999996</v>
      </c>
      <c r="I120" s="46"/>
      <c r="J120" s="47">
        <v>246404.90000000002</v>
      </c>
      <c r="K120" s="48"/>
      <c r="L120" s="2">
        <f t="shared" si="4"/>
        <v>251592.50500000003</v>
      </c>
      <c r="M120" s="49"/>
      <c r="N120" s="2">
        <f t="shared" si="5"/>
        <v>217324.08000000005</v>
      </c>
      <c r="O120" s="50">
        <f t="shared" si="6"/>
        <v>6.341816993340081</v>
      </c>
    </row>
    <row r="121" spans="1:15" ht="14.4" x14ac:dyDescent="0.3">
      <c r="A121" s="51">
        <v>1058</v>
      </c>
      <c r="B121" s="52" t="s">
        <v>145</v>
      </c>
      <c r="C121" s="53">
        <v>829875.67489999998</v>
      </c>
      <c r="D121" s="43"/>
      <c r="E121" s="54">
        <v>342545.99489999999</v>
      </c>
      <c r="F121" s="55">
        <f t="shared" si="7"/>
        <v>0.41276784614909551</v>
      </c>
      <c r="G121" s="43"/>
      <c r="H121" s="54">
        <v>487329.68</v>
      </c>
      <c r="I121" s="46"/>
      <c r="J121" s="56">
        <v>882370.76</v>
      </c>
      <c r="K121" s="57"/>
      <c r="L121" s="58">
        <f t="shared" si="4"/>
        <v>1224916.7549000001</v>
      </c>
      <c r="M121" s="49"/>
      <c r="N121" s="58">
        <f t="shared" si="5"/>
        <v>395041.08000000007</v>
      </c>
      <c r="O121" s="59">
        <f t="shared" si="6"/>
        <v>0.47602441178626248</v>
      </c>
    </row>
    <row r="122" spans="1:15" ht="14.4" x14ac:dyDescent="0.3">
      <c r="A122" s="69">
        <v>1995</v>
      </c>
      <c r="B122" s="70" t="s">
        <v>146</v>
      </c>
      <c r="C122" s="71">
        <v>14460.75</v>
      </c>
      <c r="D122" s="43"/>
      <c r="E122" s="72">
        <v>544.35000000000036</v>
      </c>
      <c r="F122" s="73">
        <f t="shared" si="7"/>
        <v>3.7643275763705228E-2</v>
      </c>
      <c r="G122" s="43"/>
      <c r="H122" s="72">
        <v>13916.4</v>
      </c>
      <c r="I122" s="46"/>
      <c r="J122" s="74">
        <v>0</v>
      </c>
      <c r="K122" s="48"/>
      <c r="L122" s="75">
        <f t="shared" si="4"/>
        <v>544.35000000000036</v>
      </c>
      <c r="M122" s="49"/>
      <c r="N122" s="75">
        <f t="shared" si="5"/>
        <v>-13916.4</v>
      </c>
      <c r="O122" s="76">
        <f t="shared" si="6"/>
        <v>-0.96235672423629481</v>
      </c>
    </row>
    <row r="123" spans="1:15" ht="14.4" x14ac:dyDescent="0.3">
      <c r="A123" s="51">
        <v>311</v>
      </c>
      <c r="B123" s="52" t="s">
        <v>147</v>
      </c>
      <c r="C123" s="53">
        <v>2090709.6350000002</v>
      </c>
      <c r="D123" s="43"/>
      <c r="E123" s="54">
        <v>299025.90500000026</v>
      </c>
      <c r="F123" s="55">
        <f t="shared" si="7"/>
        <v>0.14302603288093624</v>
      </c>
      <c r="G123" s="43"/>
      <c r="H123" s="54">
        <v>1791683.73</v>
      </c>
      <c r="I123" s="46"/>
      <c r="J123" s="56">
        <v>3828456</v>
      </c>
      <c r="K123" s="57"/>
      <c r="L123" s="58">
        <f t="shared" si="4"/>
        <v>4127481.9050000003</v>
      </c>
      <c r="M123" s="49"/>
      <c r="N123" s="58">
        <f t="shared" si="5"/>
        <v>2036772.27</v>
      </c>
      <c r="O123" s="59">
        <f t="shared" si="6"/>
        <v>0.97420140793487076</v>
      </c>
    </row>
    <row r="124" spans="1:15" ht="14.4" x14ac:dyDescent="0.3">
      <c r="A124" s="40">
        <v>616</v>
      </c>
      <c r="B124" s="41" t="s">
        <v>148</v>
      </c>
      <c r="C124" s="42">
        <v>275848.07999999996</v>
      </c>
      <c r="D124" s="43"/>
      <c r="E124" s="44">
        <v>57878.079999999958</v>
      </c>
      <c r="F124" s="45">
        <f t="shared" si="7"/>
        <v>0.20981867990525788</v>
      </c>
      <c r="G124" s="43"/>
      <c r="H124" s="44">
        <v>217970</v>
      </c>
      <c r="I124" s="46"/>
      <c r="J124" s="47">
        <v>217970</v>
      </c>
      <c r="K124" s="48"/>
      <c r="L124" s="2">
        <f t="shared" si="4"/>
        <v>275848.07999999996</v>
      </c>
      <c r="M124" s="49"/>
      <c r="N124" s="2">
        <f t="shared" si="5"/>
        <v>0</v>
      </c>
      <c r="O124" s="50">
        <f t="shared" si="6"/>
        <v>0</v>
      </c>
    </row>
    <row r="125" spans="1:15" ht="14.4" x14ac:dyDescent="0.3">
      <c r="A125" s="51">
        <v>696</v>
      </c>
      <c r="B125" s="52" t="s">
        <v>149</v>
      </c>
      <c r="C125" s="53">
        <v>8616505.8495000005</v>
      </c>
      <c r="D125" s="43"/>
      <c r="E125" s="54">
        <v>5955189.1895000003</v>
      </c>
      <c r="F125" s="55">
        <f t="shared" si="7"/>
        <v>0.6911373697779789</v>
      </c>
      <c r="G125" s="43"/>
      <c r="H125" s="54">
        <v>2661316.66</v>
      </c>
      <c r="I125" s="46"/>
      <c r="J125" s="56">
        <v>4079564</v>
      </c>
      <c r="K125" s="57"/>
      <c r="L125" s="58">
        <f t="shared" si="4"/>
        <v>10034753.1895</v>
      </c>
      <c r="M125" s="49"/>
      <c r="N125" s="58">
        <f t="shared" si="5"/>
        <v>1418247.3399999999</v>
      </c>
      <c r="O125" s="59">
        <f t="shared" si="6"/>
        <v>0.16459657368912459</v>
      </c>
    </row>
    <row r="126" spans="1:15" ht="14.4" x14ac:dyDescent="0.3">
      <c r="A126" s="40">
        <v>798</v>
      </c>
      <c r="B126" s="41" t="s">
        <v>150</v>
      </c>
      <c r="C126" s="42">
        <v>12366302.126799999</v>
      </c>
      <c r="D126" s="43"/>
      <c r="E126" s="44">
        <v>9606295.4867999982</v>
      </c>
      <c r="F126" s="45">
        <f t="shared" si="7"/>
        <v>0.77681229103900262</v>
      </c>
      <c r="G126" s="43"/>
      <c r="H126" s="44">
        <v>2760006.64</v>
      </c>
      <c r="I126" s="46"/>
      <c r="J126" s="47">
        <v>3089232</v>
      </c>
      <c r="K126" s="48"/>
      <c r="L126" s="2">
        <f t="shared" si="4"/>
        <v>12695527.486799998</v>
      </c>
      <c r="M126" s="49"/>
      <c r="N126" s="2">
        <f t="shared" si="5"/>
        <v>329225.3599999994</v>
      </c>
      <c r="O126" s="50">
        <f t="shared" si="6"/>
        <v>2.6622781541663039E-2</v>
      </c>
    </row>
    <row r="127" spans="1:15" ht="14.4" x14ac:dyDescent="0.3">
      <c r="A127" s="51">
        <v>994</v>
      </c>
      <c r="B127" s="52" t="s">
        <v>151</v>
      </c>
      <c r="C127" s="53">
        <v>614794.20000000007</v>
      </c>
      <c r="D127" s="43"/>
      <c r="E127" s="54">
        <v>106861.56000000017</v>
      </c>
      <c r="F127" s="55">
        <f t="shared" si="7"/>
        <v>0.17381679918255599</v>
      </c>
      <c r="G127" s="43"/>
      <c r="H127" s="54">
        <v>507932.6399999999</v>
      </c>
      <c r="I127" s="46"/>
      <c r="J127" s="56">
        <v>1150364</v>
      </c>
      <c r="K127" s="57"/>
      <c r="L127" s="58">
        <f t="shared" si="4"/>
        <v>1257225.56</v>
      </c>
      <c r="M127" s="49"/>
      <c r="N127" s="58">
        <f t="shared" si="5"/>
        <v>642431.36</v>
      </c>
      <c r="O127" s="59">
        <f t="shared" si="6"/>
        <v>1.0449535145256736</v>
      </c>
    </row>
    <row r="128" spans="1:15" ht="14.4" x14ac:dyDescent="0.3">
      <c r="A128" s="40">
        <v>1036</v>
      </c>
      <c r="B128" s="41" t="s">
        <v>152</v>
      </c>
      <c r="C128" s="42">
        <v>5367377.7301000003</v>
      </c>
      <c r="D128" s="43"/>
      <c r="E128" s="44">
        <v>758348.1501000002</v>
      </c>
      <c r="F128" s="45">
        <f t="shared" si="7"/>
        <v>0.14128838852671383</v>
      </c>
      <c r="G128" s="43"/>
      <c r="H128" s="44">
        <v>4609029.58</v>
      </c>
      <c r="I128" s="46"/>
      <c r="J128" s="47">
        <v>9418157</v>
      </c>
      <c r="K128" s="48"/>
      <c r="L128" s="2">
        <f t="shared" si="4"/>
        <v>10176505.1501</v>
      </c>
      <c r="M128" s="49"/>
      <c r="N128" s="2">
        <f t="shared" si="5"/>
        <v>4809127.42</v>
      </c>
      <c r="O128" s="50">
        <f t="shared" si="6"/>
        <v>0.89599198376343836</v>
      </c>
    </row>
    <row r="129" spans="1:15" ht="14.4" x14ac:dyDescent="0.3">
      <c r="A129" s="51">
        <v>315</v>
      </c>
      <c r="B129" s="52" t="s">
        <v>153</v>
      </c>
      <c r="C129" s="53">
        <v>43705.95</v>
      </c>
      <c r="D129" s="43"/>
      <c r="E129" s="54">
        <v>6470.8499999999985</v>
      </c>
      <c r="F129" s="55">
        <f t="shared" si="7"/>
        <v>0.14805421229832549</v>
      </c>
      <c r="G129" s="43"/>
      <c r="H129" s="54">
        <v>37235.1</v>
      </c>
      <c r="I129" s="46"/>
      <c r="J129" s="56">
        <v>37235.1</v>
      </c>
      <c r="K129" s="57"/>
      <c r="L129" s="58">
        <f t="shared" si="4"/>
        <v>43705.95</v>
      </c>
      <c r="M129" s="49"/>
      <c r="N129" s="58">
        <f t="shared" si="5"/>
        <v>0</v>
      </c>
      <c r="O129" s="59">
        <f t="shared" si="6"/>
        <v>0</v>
      </c>
    </row>
    <row r="130" spans="1:15" ht="14.4" x14ac:dyDescent="0.3">
      <c r="A130" s="40">
        <v>317</v>
      </c>
      <c r="B130" s="41" t="s">
        <v>154</v>
      </c>
      <c r="C130" s="42">
        <v>784936.72</v>
      </c>
      <c r="D130" s="43"/>
      <c r="E130" s="44">
        <v>515373.37999999995</v>
      </c>
      <c r="F130" s="45">
        <f t="shared" si="7"/>
        <v>0.65657952656361895</v>
      </c>
      <c r="G130" s="43"/>
      <c r="H130" s="44">
        <v>269563.34000000003</v>
      </c>
      <c r="I130" s="46"/>
      <c r="J130" s="47">
        <v>269563.34000000003</v>
      </c>
      <c r="K130" s="48"/>
      <c r="L130" s="2">
        <f t="shared" si="4"/>
        <v>784936.72</v>
      </c>
      <c r="M130" s="49"/>
      <c r="N130" s="2">
        <f t="shared" si="5"/>
        <v>0</v>
      </c>
      <c r="O130" s="50">
        <f t="shared" si="6"/>
        <v>0</v>
      </c>
    </row>
    <row r="131" spans="1:15" ht="14.4" x14ac:dyDescent="0.3">
      <c r="A131" s="51">
        <v>316</v>
      </c>
      <c r="B131" s="52" t="s">
        <v>155</v>
      </c>
      <c r="C131" s="53">
        <v>1241434.5999999999</v>
      </c>
      <c r="D131" s="43"/>
      <c r="E131" s="54">
        <v>435906.77999999991</v>
      </c>
      <c r="F131" s="55">
        <f t="shared" si="7"/>
        <v>0.35113148932694477</v>
      </c>
      <c r="G131" s="43"/>
      <c r="H131" s="54">
        <v>805527.82</v>
      </c>
      <c r="I131" s="46"/>
      <c r="J131" s="56">
        <v>1257301.67</v>
      </c>
      <c r="K131" s="57"/>
      <c r="L131" s="58">
        <f t="shared" si="4"/>
        <v>1693208.4499999997</v>
      </c>
      <c r="M131" s="49"/>
      <c r="N131" s="58">
        <f t="shared" si="5"/>
        <v>451773.84999999986</v>
      </c>
      <c r="O131" s="59">
        <f t="shared" si="6"/>
        <v>0.36391272645373335</v>
      </c>
    </row>
    <row r="132" spans="1:15" ht="14.4" x14ac:dyDescent="0.3">
      <c r="A132" s="40">
        <v>319</v>
      </c>
      <c r="B132" s="41" t="s">
        <v>156</v>
      </c>
      <c r="C132" s="42">
        <v>2859228.4499999997</v>
      </c>
      <c r="D132" s="43"/>
      <c r="E132" s="44">
        <v>504868.44999999972</v>
      </c>
      <c r="F132" s="45">
        <f t="shared" si="7"/>
        <v>0.17657506520683919</v>
      </c>
      <c r="G132" s="43"/>
      <c r="H132" s="44">
        <v>2354360</v>
      </c>
      <c r="I132" s="46"/>
      <c r="J132" s="47">
        <v>3435080.41</v>
      </c>
      <c r="K132" s="48"/>
      <c r="L132" s="2">
        <f t="shared" si="4"/>
        <v>3939948.86</v>
      </c>
      <c r="M132" s="49"/>
      <c r="N132" s="2">
        <f t="shared" si="5"/>
        <v>1080720.4100000001</v>
      </c>
      <c r="O132" s="50">
        <f t="shared" si="6"/>
        <v>0.37797623691104509</v>
      </c>
    </row>
    <row r="133" spans="1:15" ht="14.4" x14ac:dyDescent="0.3">
      <c r="A133" s="51">
        <v>321</v>
      </c>
      <c r="B133" s="52" t="s">
        <v>157</v>
      </c>
      <c r="C133" s="53">
        <v>228219.86999999997</v>
      </c>
      <c r="D133" s="43"/>
      <c r="E133" s="54">
        <v>8522.7299999999814</v>
      </c>
      <c r="F133" s="55">
        <f t="shared" si="7"/>
        <v>3.734438197690667E-2</v>
      </c>
      <c r="G133" s="43"/>
      <c r="H133" s="54">
        <v>219697.13999999998</v>
      </c>
      <c r="I133" s="46"/>
      <c r="J133" s="56">
        <v>291485.23</v>
      </c>
      <c r="K133" s="57"/>
      <c r="L133" s="58">
        <f t="shared" si="4"/>
        <v>300007.95999999996</v>
      </c>
      <c r="M133" s="49"/>
      <c r="N133" s="58">
        <f t="shared" si="5"/>
        <v>71788.09</v>
      </c>
      <c r="O133" s="59">
        <f t="shared" si="6"/>
        <v>0.3145567035858885</v>
      </c>
    </row>
    <row r="134" spans="1:15" ht="14.4" x14ac:dyDescent="0.3">
      <c r="A134" s="40">
        <v>1735</v>
      </c>
      <c r="B134" s="41" t="s">
        <v>158</v>
      </c>
      <c r="C134" s="42">
        <v>2035428.4867999998</v>
      </c>
      <c r="D134" s="43"/>
      <c r="E134" s="44">
        <v>187334.3067999999</v>
      </c>
      <c r="F134" s="45">
        <f t="shared" si="7"/>
        <v>9.2036791277554361E-2</v>
      </c>
      <c r="G134" s="43"/>
      <c r="H134" s="44">
        <v>1848094.18</v>
      </c>
      <c r="I134" s="46"/>
      <c r="J134" s="47">
        <v>2978133.0599999996</v>
      </c>
      <c r="K134" s="48"/>
      <c r="L134" s="2">
        <f t="shared" si="4"/>
        <v>3165467.3667999995</v>
      </c>
      <c r="M134" s="49"/>
      <c r="N134" s="2">
        <f t="shared" si="5"/>
        <v>1130038.8799999997</v>
      </c>
      <c r="O134" s="50">
        <f t="shared" si="6"/>
        <v>0.55518476199406597</v>
      </c>
    </row>
    <row r="135" spans="1:15" ht="14.4" x14ac:dyDescent="0.3">
      <c r="A135" s="69">
        <v>335</v>
      </c>
      <c r="B135" s="70" t="s">
        <v>159</v>
      </c>
      <c r="C135" s="71">
        <v>187163.69999999998</v>
      </c>
      <c r="D135" s="43"/>
      <c r="E135" s="72">
        <v>18534.559999999969</v>
      </c>
      <c r="F135" s="73">
        <f t="shared" si="7"/>
        <v>9.9028604371467169E-2</v>
      </c>
      <c r="G135" s="43"/>
      <c r="H135" s="72">
        <v>168629.14</v>
      </c>
      <c r="I135" s="46"/>
      <c r="J135" s="74">
        <v>0</v>
      </c>
      <c r="K135" s="48"/>
      <c r="L135" s="75">
        <f t="shared" si="4"/>
        <v>18534.559999999969</v>
      </c>
      <c r="M135" s="49"/>
      <c r="N135" s="75">
        <f t="shared" si="5"/>
        <v>-168629.14</v>
      </c>
      <c r="O135" s="76">
        <f t="shared" si="6"/>
        <v>-0.90097139562853279</v>
      </c>
    </row>
    <row r="136" spans="1:15" ht="14.4" x14ac:dyDescent="0.3">
      <c r="A136" s="40">
        <v>342</v>
      </c>
      <c r="B136" s="41" t="s">
        <v>160</v>
      </c>
      <c r="C136" s="42">
        <v>6679281.7000000002</v>
      </c>
      <c r="D136" s="43"/>
      <c r="E136" s="44">
        <v>3935131.7</v>
      </c>
      <c r="F136" s="45">
        <f t="shared" si="7"/>
        <v>0.58915492364994881</v>
      </c>
      <c r="G136" s="43"/>
      <c r="H136" s="44">
        <v>2744150</v>
      </c>
      <c r="I136" s="46"/>
      <c r="J136" s="47">
        <v>3860771</v>
      </c>
      <c r="K136" s="48"/>
      <c r="L136" s="2">
        <f t="shared" si="4"/>
        <v>7795902.7000000002</v>
      </c>
      <c r="M136" s="49"/>
      <c r="N136" s="2">
        <f t="shared" si="5"/>
        <v>1116621</v>
      </c>
      <c r="O136" s="50">
        <f t="shared" si="6"/>
        <v>0.16717680884757413</v>
      </c>
    </row>
    <row r="137" spans="1:15" ht="14.4" x14ac:dyDescent="0.3">
      <c r="A137" s="51">
        <v>345</v>
      </c>
      <c r="B137" s="52" t="s">
        <v>161</v>
      </c>
      <c r="C137" s="53">
        <v>1008476.57</v>
      </c>
      <c r="D137" s="43"/>
      <c r="E137" s="54">
        <v>165768.81999999995</v>
      </c>
      <c r="F137" s="55">
        <f t="shared" si="7"/>
        <v>0.16437547973970279</v>
      </c>
      <c r="G137" s="43"/>
      <c r="H137" s="54">
        <v>842707.75</v>
      </c>
      <c r="I137" s="46"/>
      <c r="J137" s="56">
        <v>1300589</v>
      </c>
      <c r="K137" s="57"/>
      <c r="L137" s="58">
        <f t="shared" si="4"/>
        <v>1466357.8199999998</v>
      </c>
      <c r="M137" s="49"/>
      <c r="N137" s="58">
        <f t="shared" si="5"/>
        <v>457881.24999999988</v>
      </c>
      <c r="O137" s="59">
        <f t="shared" si="6"/>
        <v>0.45403261079233592</v>
      </c>
    </row>
    <row r="138" spans="1:15" ht="14.4" x14ac:dyDescent="0.3">
      <c r="A138" s="40">
        <v>349</v>
      </c>
      <c r="B138" s="41" t="s">
        <v>162</v>
      </c>
      <c r="C138" s="42">
        <v>1027444.5942000001</v>
      </c>
      <c r="D138" s="43"/>
      <c r="E138" s="44">
        <v>530444.59420000005</v>
      </c>
      <c r="F138" s="45">
        <f t="shared" si="7"/>
        <v>0.51627561933207744</v>
      </c>
      <c r="G138" s="43"/>
      <c r="H138" s="44">
        <v>497000</v>
      </c>
      <c r="I138" s="46"/>
      <c r="J138" s="47">
        <v>1006933.71</v>
      </c>
      <c r="K138" s="48"/>
      <c r="L138" s="2">
        <f t="shared" si="4"/>
        <v>1537378.3042000001</v>
      </c>
      <c r="M138" s="49"/>
      <c r="N138" s="2">
        <f t="shared" si="5"/>
        <v>509933.71000000008</v>
      </c>
      <c r="O138" s="50">
        <f t="shared" si="6"/>
        <v>0.49631261177353331</v>
      </c>
    </row>
    <row r="139" spans="1:15" ht="14.4" x14ac:dyDescent="0.3">
      <c r="A139" s="51">
        <v>351</v>
      </c>
      <c r="B139" s="52" t="s">
        <v>163</v>
      </c>
      <c r="C139" s="53">
        <v>1282083.9000000001</v>
      </c>
      <c r="D139" s="43"/>
      <c r="E139" s="54">
        <v>108263.70000000019</v>
      </c>
      <c r="F139" s="55">
        <f t="shared" si="7"/>
        <v>8.444353758751684E-2</v>
      </c>
      <c r="G139" s="43"/>
      <c r="H139" s="54">
        <v>1173820.2</v>
      </c>
      <c r="I139" s="46"/>
      <c r="J139" s="56">
        <v>1840140.72</v>
      </c>
      <c r="K139" s="57"/>
      <c r="L139" s="58">
        <f t="shared" ref="L139:L202" si="8">E139+J139</f>
        <v>1948404.4200000002</v>
      </c>
      <c r="M139" s="49"/>
      <c r="N139" s="58">
        <f t="shared" ref="N139:N202" si="9">L139-C139</f>
        <v>666320.52</v>
      </c>
      <c r="O139" s="59">
        <f t="shared" ref="O139:O202" si="10">IF(C139&gt;0,N139/C139,IF(L139&gt;0,100%,0%))</f>
        <v>0.51971678296560775</v>
      </c>
    </row>
    <row r="140" spans="1:15" ht="14.4" x14ac:dyDescent="0.3">
      <c r="A140" s="40">
        <v>353</v>
      </c>
      <c r="B140" s="41" t="s">
        <v>164</v>
      </c>
      <c r="C140" s="42">
        <v>1137752.5699999998</v>
      </c>
      <c r="D140" s="43"/>
      <c r="E140" s="44">
        <v>456980.9099999998</v>
      </c>
      <c r="F140" s="45">
        <f t="shared" ref="F140:F203" si="11">E140/C140</f>
        <v>0.40165227664570324</v>
      </c>
      <c r="G140" s="43"/>
      <c r="H140" s="44">
        <v>680771.66</v>
      </c>
      <c r="I140" s="46"/>
      <c r="J140" s="47">
        <v>977556.02</v>
      </c>
      <c r="K140" s="48"/>
      <c r="L140" s="2">
        <f t="shared" si="8"/>
        <v>1434536.9299999997</v>
      </c>
      <c r="M140" s="49"/>
      <c r="N140" s="2">
        <f t="shared" si="9"/>
        <v>296784.35999999987</v>
      </c>
      <c r="O140" s="50">
        <f t="shared" si="10"/>
        <v>0.26085140814052382</v>
      </c>
    </row>
    <row r="141" spans="1:15" ht="14.4" x14ac:dyDescent="0.3">
      <c r="A141" s="69">
        <v>1013</v>
      </c>
      <c r="B141" s="70" t="s">
        <v>165</v>
      </c>
      <c r="C141" s="71">
        <v>2908213.4699999997</v>
      </c>
      <c r="D141" s="43"/>
      <c r="E141" s="72">
        <v>2894605.13</v>
      </c>
      <c r="F141" s="73">
        <f t="shared" si="11"/>
        <v>0.99532072176256037</v>
      </c>
      <c r="G141" s="43"/>
      <c r="H141" s="72">
        <v>13608.34</v>
      </c>
      <c r="I141" s="46"/>
      <c r="J141" s="77">
        <v>0</v>
      </c>
      <c r="K141" s="57"/>
      <c r="L141" s="75">
        <f t="shared" si="8"/>
        <v>2894605.13</v>
      </c>
      <c r="M141" s="49"/>
      <c r="N141" s="75">
        <f t="shared" si="9"/>
        <v>-13608.339999999851</v>
      </c>
      <c r="O141" s="78">
        <f t="shared" si="10"/>
        <v>-4.6792782374396515E-3</v>
      </c>
    </row>
    <row r="142" spans="1:15" ht="14.4" x14ac:dyDescent="0.3">
      <c r="A142" s="69">
        <v>359</v>
      </c>
      <c r="B142" s="70" t="s">
        <v>166</v>
      </c>
      <c r="C142" s="71">
        <v>59742.91</v>
      </c>
      <c r="D142" s="43"/>
      <c r="E142" s="72">
        <v>9603.8399999999965</v>
      </c>
      <c r="F142" s="73">
        <f t="shared" si="11"/>
        <v>0.1607527989513734</v>
      </c>
      <c r="G142" s="43"/>
      <c r="H142" s="72">
        <v>50139.070000000007</v>
      </c>
      <c r="I142" s="46"/>
      <c r="J142" s="74">
        <v>0</v>
      </c>
      <c r="K142" s="48"/>
      <c r="L142" s="75">
        <f t="shared" si="8"/>
        <v>9603.8399999999965</v>
      </c>
      <c r="M142" s="49"/>
      <c r="N142" s="75">
        <f t="shared" si="9"/>
        <v>-50139.070000000007</v>
      </c>
      <c r="O142" s="76">
        <f t="shared" si="10"/>
        <v>-0.8392472010486266</v>
      </c>
    </row>
    <row r="143" spans="1:15" ht="14.4" x14ac:dyDescent="0.3">
      <c r="A143" s="51">
        <v>1509</v>
      </c>
      <c r="B143" s="52" t="s">
        <v>167</v>
      </c>
      <c r="C143" s="53">
        <v>461368.02</v>
      </c>
      <c r="D143" s="43"/>
      <c r="E143" s="54">
        <v>151617.32000000007</v>
      </c>
      <c r="F143" s="55">
        <f t="shared" si="11"/>
        <v>0.3286255514632333</v>
      </c>
      <c r="G143" s="43"/>
      <c r="H143" s="54">
        <v>309750.69999999995</v>
      </c>
      <c r="I143" s="46"/>
      <c r="J143" s="56">
        <v>466663</v>
      </c>
      <c r="K143" s="57"/>
      <c r="L143" s="58">
        <f t="shared" si="8"/>
        <v>618280.32000000007</v>
      </c>
      <c r="M143" s="49"/>
      <c r="N143" s="58">
        <f t="shared" si="9"/>
        <v>156912.30000000005</v>
      </c>
      <c r="O143" s="59">
        <f t="shared" si="10"/>
        <v>0.34010224635855785</v>
      </c>
    </row>
    <row r="144" spans="1:15" ht="14.4" x14ac:dyDescent="0.3">
      <c r="A144" s="40">
        <v>364</v>
      </c>
      <c r="B144" s="41" t="s">
        <v>168</v>
      </c>
      <c r="C144" s="42">
        <v>92166154.612000003</v>
      </c>
      <c r="D144" s="43"/>
      <c r="E144" s="44">
        <v>17984999.612000003</v>
      </c>
      <c r="F144" s="45">
        <f t="shared" si="11"/>
        <v>0.19513670379016076</v>
      </c>
      <c r="G144" s="43"/>
      <c r="H144" s="44">
        <v>74181155</v>
      </c>
      <c r="I144" s="46"/>
      <c r="J144" s="47">
        <v>100499870</v>
      </c>
      <c r="K144" s="48"/>
      <c r="L144" s="2">
        <f t="shared" si="8"/>
        <v>118484869.612</v>
      </c>
      <c r="M144" s="49"/>
      <c r="N144" s="2">
        <f t="shared" si="9"/>
        <v>26318715</v>
      </c>
      <c r="O144" s="50">
        <f t="shared" si="10"/>
        <v>0.28555726460321817</v>
      </c>
    </row>
    <row r="145" spans="1:15" ht="14.4" x14ac:dyDescent="0.3">
      <c r="A145" s="51">
        <v>389</v>
      </c>
      <c r="B145" s="52" t="s">
        <v>169</v>
      </c>
      <c r="C145" s="53">
        <v>1483298.2</v>
      </c>
      <c r="D145" s="43"/>
      <c r="E145" s="54">
        <v>1060848.2</v>
      </c>
      <c r="F145" s="55">
        <f t="shared" si="11"/>
        <v>0.71519550148446209</v>
      </c>
      <c r="G145" s="43"/>
      <c r="H145" s="54">
        <v>422450</v>
      </c>
      <c r="I145" s="46"/>
      <c r="J145" s="56">
        <v>760991</v>
      </c>
      <c r="K145" s="57"/>
      <c r="L145" s="58">
        <f t="shared" si="8"/>
        <v>1821839.2</v>
      </c>
      <c r="M145" s="49"/>
      <c r="N145" s="58">
        <f t="shared" si="9"/>
        <v>338541</v>
      </c>
      <c r="O145" s="59">
        <f t="shared" si="10"/>
        <v>0.22823529348313104</v>
      </c>
    </row>
    <row r="146" spans="1:15" ht="14.4" x14ac:dyDescent="0.3">
      <c r="A146" s="40">
        <v>399</v>
      </c>
      <c r="B146" s="41" t="s">
        <v>170</v>
      </c>
      <c r="C146" s="42">
        <v>78950.429999999993</v>
      </c>
      <c r="D146" s="43"/>
      <c r="E146" s="44">
        <v>9314.7900000000081</v>
      </c>
      <c r="F146" s="45">
        <f t="shared" si="11"/>
        <v>0.11798276462838782</v>
      </c>
      <c r="G146" s="43"/>
      <c r="H146" s="44">
        <v>69635.639999999985</v>
      </c>
      <c r="I146" s="46"/>
      <c r="J146" s="47">
        <v>69635.64</v>
      </c>
      <c r="K146" s="48"/>
      <c r="L146" s="2">
        <f t="shared" si="8"/>
        <v>78950.430000000008</v>
      </c>
      <c r="M146" s="49"/>
      <c r="N146" s="2">
        <f t="shared" si="9"/>
        <v>0</v>
      </c>
      <c r="O146" s="50">
        <f t="shared" si="10"/>
        <v>0</v>
      </c>
    </row>
    <row r="147" spans="1:15" ht="14.4" x14ac:dyDescent="0.3">
      <c r="A147" s="51">
        <v>405</v>
      </c>
      <c r="B147" s="52" t="s">
        <v>171</v>
      </c>
      <c r="C147" s="53">
        <v>918057.97</v>
      </c>
      <c r="D147" s="43"/>
      <c r="E147" s="54">
        <v>568027.97</v>
      </c>
      <c r="F147" s="55">
        <f t="shared" si="11"/>
        <v>0.61872778033831566</v>
      </c>
      <c r="G147" s="43"/>
      <c r="H147" s="54">
        <v>350030</v>
      </c>
      <c r="I147" s="46"/>
      <c r="J147" s="56">
        <v>486448</v>
      </c>
      <c r="K147" s="57"/>
      <c r="L147" s="58">
        <f t="shared" si="8"/>
        <v>1054475.97</v>
      </c>
      <c r="M147" s="49"/>
      <c r="N147" s="58">
        <f t="shared" si="9"/>
        <v>136418</v>
      </c>
      <c r="O147" s="59">
        <f t="shared" si="10"/>
        <v>0.1485941023963879</v>
      </c>
    </row>
    <row r="148" spans="1:15" ht="14.4" x14ac:dyDescent="0.3">
      <c r="A148" s="40">
        <v>408</v>
      </c>
      <c r="B148" s="41" t="s">
        <v>172</v>
      </c>
      <c r="C148" s="42">
        <v>303748.84000000003</v>
      </c>
      <c r="D148" s="43"/>
      <c r="E148" s="44">
        <v>23846.380000000005</v>
      </c>
      <c r="F148" s="45">
        <f t="shared" si="11"/>
        <v>7.8506900635406551E-2</v>
      </c>
      <c r="G148" s="43"/>
      <c r="H148" s="44">
        <v>279902.46000000002</v>
      </c>
      <c r="I148" s="46"/>
      <c r="J148" s="47">
        <v>319425.25</v>
      </c>
      <c r="K148" s="48"/>
      <c r="L148" s="2">
        <f t="shared" si="8"/>
        <v>343271.63</v>
      </c>
      <c r="M148" s="49"/>
      <c r="N148" s="2">
        <f t="shared" si="9"/>
        <v>39522.789999999979</v>
      </c>
      <c r="O148" s="50">
        <f t="shared" si="10"/>
        <v>0.13011667797644916</v>
      </c>
    </row>
    <row r="149" spans="1:15" ht="14.4" x14ac:dyDescent="0.3">
      <c r="A149" s="51">
        <v>1438</v>
      </c>
      <c r="B149" s="52" t="s">
        <v>173</v>
      </c>
      <c r="C149" s="53">
        <v>29227360.797599997</v>
      </c>
      <c r="D149" s="43"/>
      <c r="E149" s="54">
        <v>15824040.137599997</v>
      </c>
      <c r="F149" s="55">
        <f t="shared" si="11"/>
        <v>0.54141187249788858</v>
      </c>
      <c r="G149" s="43"/>
      <c r="H149" s="54">
        <v>13403320.66</v>
      </c>
      <c r="I149" s="46"/>
      <c r="J149" s="56">
        <v>19109282</v>
      </c>
      <c r="K149" s="57"/>
      <c r="L149" s="58">
        <f t="shared" si="8"/>
        <v>34933322.137599997</v>
      </c>
      <c r="M149" s="49"/>
      <c r="N149" s="58">
        <f t="shared" si="9"/>
        <v>5705961.3399999999</v>
      </c>
      <c r="O149" s="59">
        <f t="shared" si="10"/>
        <v>0.19522670485076929</v>
      </c>
    </row>
    <row r="150" spans="1:15" ht="14.4" x14ac:dyDescent="0.3">
      <c r="A150" s="40">
        <v>1445</v>
      </c>
      <c r="B150" s="41" t="s">
        <v>174</v>
      </c>
      <c r="C150" s="42">
        <v>24637899.239999998</v>
      </c>
      <c r="D150" s="43"/>
      <c r="E150" s="44">
        <v>14789725.899999999</v>
      </c>
      <c r="F150" s="45">
        <f t="shared" si="11"/>
        <v>0.60028356135123151</v>
      </c>
      <c r="G150" s="43"/>
      <c r="H150" s="44">
        <v>9848173.3399999999</v>
      </c>
      <c r="I150" s="46"/>
      <c r="J150" s="47">
        <v>18405254.359999999</v>
      </c>
      <c r="K150" s="48"/>
      <c r="L150" s="2">
        <f t="shared" si="8"/>
        <v>33194980.259999998</v>
      </c>
      <c r="M150" s="49"/>
      <c r="N150" s="2">
        <f t="shared" si="9"/>
        <v>8557081.0199999996</v>
      </c>
      <c r="O150" s="50">
        <f t="shared" si="10"/>
        <v>0.34731374362094358</v>
      </c>
    </row>
    <row r="151" spans="1:15" ht="14.4" x14ac:dyDescent="0.3">
      <c r="A151" s="51">
        <v>561</v>
      </c>
      <c r="B151" s="52" t="s">
        <v>175</v>
      </c>
      <c r="C151" s="53">
        <v>15846805.325399999</v>
      </c>
      <c r="D151" s="43"/>
      <c r="E151" s="54">
        <v>9564606.9853999987</v>
      </c>
      <c r="F151" s="55">
        <f t="shared" si="11"/>
        <v>0.6035668886566935</v>
      </c>
      <c r="G151" s="43"/>
      <c r="H151" s="54">
        <v>6282198.3399999999</v>
      </c>
      <c r="I151" s="46"/>
      <c r="J151" s="56">
        <v>9402293.0099999998</v>
      </c>
      <c r="K151" s="57"/>
      <c r="L151" s="58">
        <f t="shared" si="8"/>
        <v>18966899.995399997</v>
      </c>
      <c r="M151" s="49"/>
      <c r="N151" s="58">
        <f t="shared" si="9"/>
        <v>3120094.6699999981</v>
      </c>
      <c r="O151" s="59">
        <f t="shared" si="10"/>
        <v>0.1968910834664552</v>
      </c>
    </row>
    <row r="152" spans="1:15" ht="14.4" x14ac:dyDescent="0.3">
      <c r="A152" s="40">
        <v>1446</v>
      </c>
      <c r="B152" s="41" t="s">
        <v>176</v>
      </c>
      <c r="C152" s="42">
        <v>16925066.095899999</v>
      </c>
      <c r="D152" s="43"/>
      <c r="E152" s="44">
        <v>11108272.775899999</v>
      </c>
      <c r="F152" s="45">
        <f t="shared" si="11"/>
        <v>0.65632079147926725</v>
      </c>
      <c r="G152" s="43"/>
      <c r="H152" s="44">
        <v>5816793.3200000003</v>
      </c>
      <c r="I152" s="46"/>
      <c r="J152" s="47">
        <v>9466319</v>
      </c>
      <c r="K152" s="48"/>
      <c r="L152" s="2">
        <f t="shared" si="8"/>
        <v>20574591.775899999</v>
      </c>
      <c r="M152" s="49"/>
      <c r="N152" s="2">
        <f t="shared" si="9"/>
        <v>3649525.6799999997</v>
      </c>
      <c r="O152" s="50">
        <f t="shared" si="10"/>
        <v>0.21562844477659537</v>
      </c>
    </row>
    <row r="153" spans="1:15" ht="14.4" x14ac:dyDescent="0.3">
      <c r="A153" s="51">
        <v>1449</v>
      </c>
      <c r="B153" s="52" t="s">
        <v>177</v>
      </c>
      <c r="C153" s="53">
        <v>23138386.3079</v>
      </c>
      <c r="D153" s="43"/>
      <c r="E153" s="54">
        <v>6374326.3579000011</v>
      </c>
      <c r="F153" s="55">
        <f t="shared" si="11"/>
        <v>0.27548707472844175</v>
      </c>
      <c r="G153" s="43"/>
      <c r="H153" s="54">
        <v>16764059.949999999</v>
      </c>
      <c r="I153" s="46"/>
      <c r="J153" s="56">
        <v>29316877.640000001</v>
      </c>
      <c r="K153" s="57"/>
      <c r="L153" s="58">
        <f t="shared" si="8"/>
        <v>35691203.997900002</v>
      </c>
      <c r="M153" s="49"/>
      <c r="N153" s="58">
        <f t="shared" si="9"/>
        <v>12552817.690000001</v>
      </c>
      <c r="O153" s="59">
        <f t="shared" si="10"/>
        <v>0.54251050712703197</v>
      </c>
    </row>
    <row r="154" spans="1:15" ht="14.4" x14ac:dyDescent="0.3">
      <c r="A154" s="40">
        <v>587</v>
      </c>
      <c r="B154" s="41" t="s">
        <v>178</v>
      </c>
      <c r="C154" s="42">
        <v>42859423.685000002</v>
      </c>
      <c r="D154" s="43"/>
      <c r="E154" s="44">
        <v>21789582.005000003</v>
      </c>
      <c r="F154" s="45">
        <f t="shared" si="11"/>
        <v>0.50839652360108489</v>
      </c>
      <c r="G154" s="43"/>
      <c r="H154" s="44">
        <v>21069841.68</v>
      </c>
      <c r="I154" s="46"/>
      <c r="J154" s="47">
        <v>31898971</v>
      </c>
      <c r="K154" s="48"/>
      <c r="L154" s="2">
        <f t="shared" si="8"/>
        <v>53688553.005000003</v>
      </c>
      <c r="M154" s="49"/>
      <c r="N154" s="2">
        <f t="shared" si="9"/>
        <v>10829129.32</v>
      </c>
      <c r="O154" s="50">
        <f t="shared" si="10"/>
        <v>0.2526662374088337</v>
      </c>
    </row>
    <row r="155" spans="1:15" ht="14.4" x14ac:dyDescent="0.3">
      <c r="A155" s="51">
        <v>601</v>
      </c>
      <c r="B155" s="52" t="s">
        <v>179</v>
      </c>
      <c r="C155" s="53">
        <v>722198.63</v>
      </c>
      <c r="D155" s="43"/>
      <c r="E155" s="54">
        <v>116064.04000000004</v>
      </c>
      <c r="F155" s="55">
        <f t="shared" si="11"/>
        <v>0.16070930513950163</v>
      </c>
      <c r="G155" s="43"/>
      <c r="H155" s="54">
        <v>606134.59</v>
      </c>
      <c r="I155" s="46"/>
      <c r="J155" s="56">
        <v>2268575</v>
      </c>
      <c r="K155" s="57"/>
      <c r="L155" s="58">
        <f t="shared" si="8"/>
        <v>2384639.04</v>
      </c>
      <c r="M155" s="49"/>
      <c r="N155" s="58">
        <f t="shared" si="9"/>
        <v>1662440.4100000001</v>
      </c>
      <c r="O155" s="59">
        <f t="shared" si="10"/>
        <v>2.3019157624267441</v>
      </c>
    </row>
    <row r="156" spans="1:15" ht="14.4" x14ac:dyDescent="0.3">
      <c r="A156" s="40">
        <v>603</v>
      </c>
      <c r="B156" s="41" t="s">
        <v>180</v>
      </c>
      <c r="C156" s="42">
        <v>2209050.6942999996</v>
      </c>
      <c r="D156" s="43"/>
      <c r="E156" s="44">
        <v>388518.4142999996</v>
      </c>
      <c r="F156" s="45">
        <f t="shared" si="11"/>
        <v>0.17587573490390754</v>
      </c>
      <c r="G156" s="43"/>
      <c r="H156" s="44">
        <v>1820532.28</v>
      </c>
      <c r="I156" s="46"/>
      <c r="J156" s="47">
        <v>3850366.05</v>
      </c>
      <c r="K156" s="48"/>
      <c r="L156" s="2">
        <f t="shared" si="8"/>
        <v>4238884.4642999992</v>
      </c>
      <c r="M156" s="49"/>
      <c r="N156" s="2">
        <f t="shared" si="9"/>
        <v>2029833.7699999996</v>
      </c>
      <c r="O156" s="50">
        <f t="shared" si="10"/>
        <v>0.91887152034924668</v>
      </c>
    </row>
    <row r="157" spans="1:15" ht="14.4" x14ac:dyDescent="0.3">
      <c r="A157" s="51">
        <v>1508</v>
      </c>
      <c r="B157" s="52" t="s">
        <v>181</v>
      </c>
      <c r="C157" s="53">
        <v>31022959.389699999</v>
      </c>
      <c r="D157" s="43"/>
      <c r="E157" s="54">
        <v>21490925.359700002</v>
      </c>
      <c r="F157" s="55">
        <f t="shared" si="11"/>
        <v>0.69274259395237614</v>
      </c>
      <c r="G157" s="43"/>
      <c r="H157" s="54">
        <v>9532034.0299999993</v>
      </c>
      <c r="I157" s="46"/>
      <c r="J157" s="56">
        <v>13334737</v>
      </c>
      <c r="K157" s="57"/>
      <c r="L157" s="58">
        <f t="shared" si="8"/>
        <v>34825662.359700002</v>
      </c>
      <c r="M157" s="49"/>
      <c r="N157" s="58">
        <f t="shared" si="9"/>
        <v>3802702.9700000025</v>
      </c>
      <c r="O157" s="59">
        <f t="shared" si="10"/>
        <v>0.12257705405315221</v>
      </c>
    </row>
    <row r="158" spans="1:15" ht="14.4" x14ac:dyDescent="0.3">
      <c r="A158" s="40">
        <v>1450</v>
      </c>
      <c r="B158" s="41" t="s">
        <v>182</v>
      </c>
      <c r="C158" s="42">
        <v>23260312.641399998</v>
      </c>
      <c r="D158" s="43"/>
      <c r="E158" s="44">
        <v>15672213.151399998</v>
      </c>
      <c r="F158" s="45">
        <f t="shared" si="11"/>
        <v>0.67377482809520461</v>
      </c>
      <c r="G158" s="43"/>
      <c r="H158" s="44">
        <v>7588099.4900000002</v>
      </c>
      <c r="I158" s="46"/>
      <c r="J158" s="47">
        <v>13144903.300000001</v>
      </c>
      <c r="K158" s="48"/>
      <c r="L158" s="2">
        <f t="shared" si="8"/>
        <v>28817116.451399997</v>
      </c>
      <c r="M158" s="49"/>
      <c r="N158" s="2">
        <f t="shared" si="9"/>
        <v>5556803.8099999987</v>
      </c>
      <c r="O158" s="50">
        <f t="shared" si="10"/>
        <v>0.23889635086459199</v>
      </c>
    </row>
    <row r="159" spans="1:15" ht="14.4" x14ac:dyDescent="0.3">
      <c r="A159" s="51">
        <v>617</v>
      </c>
      <c r="B159" s="52" t="s">
        <v>183</v>
      </c>
      <c r="C159" s="53">
        <v>22645384.504999999</v>
      </c>
      <c r="D159" s="43"/>
      <c r="E159" s="54">
        <v>15572127.844999999</v>
      </c>
      <c r="F159" s="55">
        <f t="shared" si="11"/>
        <v>0.68765128901042694</v>
      </c>
      <c r="G159" s="43"/>
      <c r="H159" s="54">
        <v>7073256.6600000001</v>
      </c>
      <c r="I159" s="46"/>
      <c r="J159" s="56">
        <v>10864972.15</v>
      </c>
      <c r="K159" s="57"/>
      <c r="L159" s="58">
        <f t="shared" si="8"/>
        <v>26437099.994999997</v>
      </c>
      <c r="M159" s="49"/>
      <c r="N159" s="58">
        <f t="shared" si="9"/>
        <v>3791715.4899999984</v>
      </c>
      <c r="O159" s="59">
        <f t="shared" si="10"/>
        <v>0.16743877716727684</v>
      </c>
    </row>
    <row r="160" spans="1:15" ht="14.4" x14ac:dyDescent="0.3">
      <c r="A160" s="69">
        <v>1451</v>
      </c>
      <c r="B160" s="70" t="s">
        <v>184</v>
      </c>
      <c r="C160" s="71">
        <v>19173203.757200003</v>
      </c>
      <c r="D160" s="43"/>
      <c r="E160" s="72">
        <v>11283298.897200003</v>
      </c>
      <c r="F160" s="73">
        <f t="shared" si="11"/>
        <v>0.58849314074403714</v>
      </c>
      <c r="G160" s="43"/>
      <c r="H160" s="72">
        <v>7889904.8600000003</v>
      </c>
      <c r="I160" s="46"/>
      <c r="J160" s="74">
        <v>0</v>
      </c>
      <c r="K160" s="48"/>
      <c r="L160" s="75">
        <f t="shared" si="8"/>
        <v>11283298.897200003</v>
      </c>
      <c r="M160" s="49"/>
      <c r="N160" s="75">
        <f t="shared" si="9"/>
        <v>-7889904.8599999994</v>
      </c>
      <c r="O160" s="76">
        <f t="shared" si="10"/>
        <v>-0.41150685925596286</v>
      </c>
    </row>
    <row r="161" spans="1:15" ht="14.4" x14ac:dyDescent="0.3">
      <c r="A161" s="51">
        <v>1452</v>
      </c>
      <c r="B161" s="52" t="s">
        <v>185</v>
      </c>
      <c r="C161" s="53">
        <v>21991660.230699997</v>
      </c>
      <c r="D161" s="43"/>
      <c r="E161" s="54">
        <v>7259725.0106999967</v>
      </c>
      <c r="F161" s="55">
        <f t="shared" si="11"/>
        <v>0.33011263972537824</v>
      </c>
      <c r="G161" s="43"/>
      <c r="H161" s="54">
        <v>14731935.220000001</v>
      </c>
      <c r="I161" s="46"/>
      <c r="J161" s="56">
        <v>25368770.630000003</v>
      </c>
      <c r="K161" s="57"/>
      <c r="L161" s="58">
        <f t="shared" si="8"/>
        <v>32628495.640699998</v>
      </c>
      <c r="M161" s="49"/>
      <c r="N161" s="58">
        <f t="shared" si="9"/>
        <v>10636835.41</v>
      </c>
      <c r="O161" s="59">
        <f t="shared" si="10"/>
        <v>0.48367587068988782</v>
      </c>
    </row>
    <row r="162" spans="1:15" ht="14.4" x14ac:dyDescent="0.3">
      <c r="A162" s="40">
        <v>1455</v>
      </c>
      <c r="B162" s="41" t="s">
        <v>186</v>
      </c>
      <c r="C162" s="42">
        <v>40761833.816600002</v>
      </c>
      <c r="D162" s="43"/>
      <c r="E162" s="44">
        <v>17449146.346600004</v>
      </c>
      <c r="F162" s="45">
        <f t="shared" si="11"/>
        <v>0.42807559701825654</v>
      </c>
      <c r="G162" s="43"/>
      <c r="H162" s="44">
        <v>23312687.469999999</v>
      </c>
      <c r="I162" s="46"/>
      <c r="J162" s="47">
        <v>34989061.280000001</v>
      </c>
      <c r="K162" s="48"/>
      <c r="L162" s="2">
        <f t="shared" si="8"/>
        <v>52438207.626600005</v>
      </c>
      <c r="M162" s="49"/>
      <c r="N162" s="2">
        <f t="shared" si="9"/>
        <v>11676373.810000002</v>
      </c>
      <c r="O162" s="50">
        <f t="shared" si="10"/>
        <v>0.28645359437300077</v>
      </c>
    </row>
    <row r="163" spans="1:15" ht="14.4" x14ac:dyDescent="0.3">
      <c r="A163" s="51">
        <v>635</v>
      </c>
      <c r="B163" s="52" t="s">
        <v>187</v>
      </c>
      <c r="C163" s="53">
        <v>23195970.5867</v>
      </c>
      <c r="D163" s="43"/>
      <c r="E163" s="54">
        <v>11141945.5867</v>
      </c>
      <c r="F163" s="55">
        <f t="shared" si="11"/>
        <v>0.48033970146041305</v>
      </c>
      <c r="G163" s="43"/>
      <c r="H163" s="54">
        <v>12054025</v>
      </c>
      <c r="I163" s="46"/>
      <c r="J163" s="56">
        <v>15963700</v>
      </c>
      <c r="K163" s="57"/>
      <c r="L163" s="58">
        <f t="shared" si="8"/>
        <v>27105645.5867</v>
      </c>
      <c r="M163" s="49"/>
      <c r="N163" s="58">
        <f t="shared" si="9"/>
        <v>3909675</v>
      </c>
      <c r="O163" s="59">
        <f t="shared" si="10"/>
        <v>0.16854974812917342</v>
      </c>
    </row>
    <row r="164" spans="1:15" ht="14.4" x14ac:dyDescent="0.3">
      <c r="A164" s="40">
        <v>1456</v>
      </c>
      <c r="B164" s="41" t="s">
        <v>188</v>
      </c>
      <c r="C164" s="42">
        <v>21342003.949399997</v>
      </c>
      <c r="D164" s="43"/>
      <c r="E164" s="44">
        <v>13363023.949399997</v>
      </c>
      <c r="F164" s="45">
        <f t="shared" si="11"/>
        <v>0.62613726344923115</v>
      </c>
      <c r="G164" s="43"/>
      <c r="H164" s="44">
        <v>7978980</v>
      </c>
      <c r="I164" s="46"/>
      <c r="J164" s="47">
        <v>11245149</v>
      </c>
      <c r="K164" s="48"/>
      <c r="L164" s="2">
        <f t="shared" si="8"/>
        <v>24608172.949399997</v>
      </c>
      <c r="M164" s="49"/>
      <c r="N164" s="2">
        <f t="shared" si="9"/>
        <v>3266169</v>
      </c>
      <c r="O164" s="50">
        <f t="shared" si="10"/>
        <v>0.15303947125789114</v>
      </c>
    </row>
    <row r="165" spans="1:15" ht="14.4" x14ac:dyDescent="0.3">
      <c r="A165" s="51">
        <v>646</v>
      </c>
      <c r="B165" s="52" t="s">
        <v>189</v>
      </c>
      <c r="C165" s="53">
        <v>38757208.476199999</v>
      </c>
      <c r="D165" s="43"/>
      <c r="E165" s="54">
        <v>21673267.126199998</v>
      </c>
      <c r="F165" s="55">
        <f t="shared" si="11"/>
        <v>0.55920609296485069</v>
      </c>
      <c r="G165" s="43"/>
      <c r="H165" s="54">
        <v>17083941.350000001</v>
      </c>
      <c r="I165" s="46"/>
      <c r="J165" s="56">
        <v>21948918.02</v>
      </c>
      <c r="K165" s="57"/>
      <c r="L165" s="58">
        <f t="shared" si="8"/>
        <v>43622185.146200001</v>
      </c>
      <c r="M165" s="49"/>
      <c r="N165" s="58">
        <f t="shared" si="9"/>
        <v>4864976.6700000018</v>
      </c>
      <c r="O165" s="59">
        <f t="shared" si="10"/>
        <v>0.12552443432522967</v>
      </c>
    </row>
    <row r="166" spans="1:15" ht="14.4" x14ac:dyDescent="0.3">
      <c r="A166" s="40">
        <v>1457</v>
      </c>
      <c r="B166" s="41" t="s">
        <v>190</v>
      </c>
      <c r="C166" s="42">
        <v>31844753.172499999</v>
      </c>
      <c r="D166" s="43"/>
      <c r="E166" s="44">
        <v>15416354.112499999</v>
      </c>
      <c r="F166" s="45">
        <f t="shared" si="11"/>
        <v>0.48410970651871832</v>
      </c>
      <c r="G166" s="43"/>
      <c r="H166" s="44">
        <v>16428399.060000001</v>
      </c>
      <c r="I166" s="46"/>
      <c r="J166" s="47">
        <v>24775079.739999998</v>
      </c>
      <c r="K166" s="48"/>
      <c r="L166" s="2">
        <f t="shared" si="8"/>
        <v>40191433.852499999</v>
      </c>
      <c r="M166" s="49"/>
      <c r="N166" s="2">
        <f t="shared" si="9"/>
        <v>8346680.6799999997</v>
      </c>
      <c r="O166" s="50">
        <f t="shared" si="10"/>
        <v>0.2621053658286131</v>
      </c>
    </row>
    <row r="167" spans="1:15" ht="14.4" x14ac:dyDescent="0.3">
      <c r="A167" s="51">
        <v>1458</v>
      </c>
      <c r="B167" s="52" t="s">
        <v>191</v>
      </c>
      <c r="C167" s="53">
        <v>27331647.449400004</v>
      </c>
      <c r="D167" s="43"/>
      <c r="E167" s="54">
        <v>19427217.469400004</v>
      </c>
      <c r="F167" s="55">
        <f t="shared" si="11"/>
        <v>0.71079569957743172</v>
      </c>
      <c r="G167" s="43"/>
      <c r="H167" s="54">
        <v>7904429.9800000004</v>
      </c>
      <c r="I167" s="46"/>
      <c r="J167" s="56">
        <v>12185005.440000001</v>
      </c>
      <c r="K167" s="57"/>
      <c r="L167" s="58">
        <f t="shared" si="8"/>
        <v>31612222.909400005</v>
      </c>
      <c r="M167" s="49"/>
      <c r="N167" s="58">
        <f t="shared" si="9"/>
        <v>4280575.4600000009</v>
      </c>
      <c r="O167" s="59">
        <f t="shared" si="10"/>
        <v>0.1566160791413973</v>
      </c>
    </row>
    <row r="168" spans="1:15" ht="14.4" x14ac:dyDescent="0.3">
      <c r="A168" s="40">
        <v>1459</v>
      </c>
      <c r="B168" s="41" t="s">
        <v>192</v>
      </c>
      <c r="C168" s="42">
        <v>6812238.0717000002</v>
      </c>
      <c r="D168" s="43"/>
      <c r="E168" s="44">
        <v>3284839.7317000004</v>
      </c>
      <c r="F168" s="45">
        <f t="shared" si="11"/>
        <v>0.48219684883682662</v>
      </c>
      <c r="G168" s="43"/>
      <c r="H168" s="44">
        <v>3527398.34</v>
      </c>
      <c r="I168" s="46"/>
      <c r="J168" s="47">
        <v>5712389</v>
      </c>
      <c r="K168" s="48"/>
      <c r="L168" s="2">
        <f t="shared" si="8"/>
        <v>8997228.7316999994</v>
      </c>
      <c r="M168" s="49"/>
      <c r="N168" s="2">
        <f t="shared" si="9"/>
        <v>2184990.6599999992</v>
      </c>
      <c r="O168" s="50">
        <f t="shared" si="10"/>
        <v>0.32074490600630651</v>
      </c>
    </row>
    <row r="169" spans="1:15" ht="14.4" x14ac:dyDescent="0.3">
      <c r="A169" s="51">
        <v>1460</v>
      </c>
      <c r="B169" s="52" t="s">
        <v>193</v>
      </c>
      <c r="C169" s="53">
        <v>33614471.446099997</v>
      </c>
      <c r="D169" s="43"/>
      <c r="E169" s="54">
        <v>6011952.4560999982</v>
      </c>
      <c r="F169" s="55">
        <f t="shared" si="11"/>
        <v>0.17885012607561063</v>
      </c>
      <c r="G169" s="43"/>
      <c r="H169" s="54">
        <v>27602518.989999998</v>
      </c>
      <c r="I169" s="46"/>
      <c r="J169" s="56">
        <v>40351396</v>
      </c>
      <c r="K169" s="57"/>
      <c r="L169" s="58">
        <f t="shared" si="8"/>
        <v>46363348.456100002</v>
      </c>
      <c r="M169" s="49"/>
      <c r="N169" s="58">
        <f t="shared" si="9"/>
        <v>12748877.010000005</v>
      </c>
      <c r="O169" s="59">
        <f t="shared" si="10"/>
        <v>0.37926751370886569</v>
      </c>
    </row>
    <row r="170" spans="1:15" ht="14.4" x14ac:dyDescent="0.3">
      <c r="A170" s="69">
        <v>1615</v>
      </c>
      <c r="B170" s="70" t="s">
        <v>194</v>
      </c>
      <c r="C170" s="71">
        <v>29312018.7311</v>
      </c>
      <c r="D170" s="43"/>
      <c r="E170" s="72">
        <v>20770600.391100001</v>
      </c>
      <c r="F170" s="73">
        <f t="shared" si="11"/>
        <v>0.70860354524345437</v>
      </c>
      <c r="G170" s="43"/>
      <c r="H170" s="72">
        <v>8541418.3399999999</v>
      </c>
      <c r="I170" s="46"/>
      <c r="J170" s="74">
        <v>0</v>
      </c>
      <c r="K170" s="48"/>
      <c r="L170" s="75">
        <f t="shared" si="8"/>
        <v>20770600.391100001</v>
      </c>
      <c r="M170" s="49"/>
      <c r="N170" s="75">
        <f t="shared" si="9"/>
        <v>-8541418.3399999999</v>
      </c>
      <c r="O170" s="76">
        <f t="shared" si="10"/>
        <v>-0.29139645475654563</v>
      </c>
    </row>
    <row r="171" spans="1:15" ht="14.4" x14ac:dyDescent="0.3">
      <c r="A171" s="51">
        <v>1461</v>
      </c>
      <c r="B171" s="52" t="s">
        <v>195</v>
      </c>
      <c r="C171" s="53">
        <v>9974479.6708000004</v>
      </c>
      <c r="D171" s="43"/>
      <c r="E171" s="54">
        <v>2143539.8008000003</v>
      </c>
      <c r="F171" s="55">
        <f t="shared" si="11"/>
        <v>0.21490241812564428</v>
      </c>
      <c r="G171" s="43"/>
      <c r="H171" s="54">
        <v>7830939.8700000001</v>
      </c>
      <c r="I171" s="46"/>
      <c r="J171" s="56">
        <v>13219791.83</v>
      </c>
      <c r="K171" s="57"/>
      <c r="L171" s="58">
        <f t="shared" si="8"/>
        <v>15363331.630800001</v>
      </c>
      <c r="M171" s="49"/>
      <c r="N171" s="58">
        <f t="shared" si="9"/>
        <v>5388851.9600000009</v>
      </c>
      <c r="O171" s="59">
        <f t="shared" si="10"/>
        <v>0.54026396743037219</v>
      </c>
    </row>
    <row r="172" spans="1:15" ht="14.4" x14ac:dyDescent="0.3">
      <c r="A172" s="40">
        <v>1462</v>
      </c>
      <c r="B172" s="41" t="s">
        <v>196</v>
      </c>
      <c r="C172" s="42">
        <v>14564616.899199998</v>
      </c>
      <c r="D172" s="43"/>
      <c r="E172" s="44">
        <v>6155192.1991999969</v>
      </c>
      <c r="F172" s="45">
        <f t="shared" si="11"/>
        <v>0.42261270871725354</v>
      </c>
      <c r="G172" s="43"/>
      <c r="H172" s="44">
        <v>8409424.7000000011</v>
      </c>
      <c r="I172" s="46"/>
      <c r="J172" s="47">
        <v>13091556.91</v>
      </c>
      <c r="K172" s="48"/>
      <c r="L172" s="2">
        <f t="shared" si="8"/>
        <v>19246749.109199997</v>
      </c>
      <c r="M172" s="49"/>
      <c r="N172" s="2">
        <f t="shared" si="9"/>
        <v>4682132.209999999</v>
      </c>
      <c r="O172" s="50">
        <f t="shared" si="10"/>
        <v>0.32147307700604044</v>
      </c>
    </row>
    <row r="173" spans="1:15" ht="14.4" x14ac:dyDescent="0.3">
      <c r="A173" s="51">
        <v>1464</v>
      </c>
      <c r="B173" s="52" t="s">
        <v>197</v>
      </c>
      <c r="C173" s="53">
        <v>13834158.575300001</v>
      </c>
      <c r="D173" s="43"/>
      <c r="E173" s="54">
        <v>8056415.2553000003</v>
      </c>
      <c r="F173" s="55">
        <f t="shared" si="11"/>
        <v>0.58235672313921649</v>
      </c>
      <c r="G173" s="43"/>
      <c r="H173" s="54">
        <v>5777743.3200000003</v>
      </c>
      <c r="I173" s="46"/>
      <c r="J173" s="56">
        <v>7547325.2599999998</v>
      </c>
      <c r="K173" s="57"/>
      <c r="L173" s="58">
        <f t="shared" si="8"/>
        <v>15603740.5153</v>
      </c>
      <c r="M173" s="49"/>
      <c r="N173" s="58">
        <f t="shared" si="9"/>
        <v>1769581.9399999995</v>
      </c>
      <c r="O173" s="59">
        <f t="shared" si="10"/>
        <v>0.12791395518332963</v>
      </c>
    </row>
    <row r="174" spans="1:15" ht="14.4" x14ac:dyDescent="0.3">
      <c r="A174" s="40">
        <v>1465</v>
      </c>
      <c r="B174" s="41" t="s">
        <v>198</v>
      </c>
      <c r="C174" s="42">
        <v>9068846.0968000013</v>
      </c>
      <c r="D174" s="43"/>
      <c r="E174" s="44">
        <v>5577066.0968000013</v>
      </c>
      <c r="F174" s="45">
        <f t="shared" si="11"/>
        <v>0.61496975880623928</v>
      </c>
      <c r="G174" s="43"/>
      <c r="H174" s="44">
        <v>3491780</v>
      </c>
      <c r="I174" s="46"/>
      <c r="J174" s="47">
        <v>7152773.2799999993</v>
      </c>
      <c r="K174" s="48"/>
      <c r="L174" s="2">
        <f t="shared" si="8"/>
        <v>12729839.376800001</v>
      </c>
      <c r="M174" s="49"/>
      <c r="N174" s="2">
        <f t="shared" si="9"/>
        <v>3660993.2799999993</v>
      </c>
      <c r="O174" s="50">
        <f t="shared" si="10"/>
        <v>0.40368898544786236</v>
      </c>
    </row>
    <row r="175" spans="1:15" ht="14.4" x14ac:dyDescent="0.3">
      <c r="A175" s="51">
        <v>703</v>
      </c>
      <c r="B175" s="52" t="s">
        <v>199</v>
      </c>
      <c r="C175" s="53">
        <v>8820744.6952999998</v>
      </c>
      <c r="D175" s="43"/>
      <c r="E175" s="54">
        <v>1042554.2153000003</v>
      </c>
      <c r="F175" s="55">
        <f t="shared" si="11"/>
        <v>0.11819344639410202</v>
      </c>
      <c r="G175" s="43"/>
      <c r="H175" s="54">
        <v>7778190.4799999995</v>
      </c>
      <c r="I175" s="46"/>
      <c r="J175" s="56">
        <v>12485824.010000002</v>
      </c>
      <c r="K175" s="57"/>
      <c r="L175" s="58">
        <f t="shared" si="8"/>
        <v>13528378.225300003</v>
      </c>
      <c r="M175" s="49"/>
      <c r="N175" s="58">
        <f t="shared" si="9"/>
        <v>4707633.5300000031</v>
      </c>
      <c r="O175" s="59">
        <f t="shared" si="10"/>
        <v>0.53370023650139131</v>
      </c>
    </row>
    <row r="176" spans="1:15" ht="14.4" x14ac:dyDescent="0.3">
      <c r="A176" s="40">
        <v>707</v>
      </c>
      <c r="B176" s="41" t="s">
        <v>200</v>
      </c>
      <c r="C176" s="42">
        <v>14497038.5867</v>
      </c>
      <c r="D176" s="43"/>
      <c r="E176" s="44">
        <v>11594558.5867</v>
      </c>
      <c r="F176" s="45">
        <f t="shared" si="11"/>
        <v>0.79978807515468586</v>
      </c>
      <c r="G176" s="43"/>
      <c r="H176" s="44">
        <v>2902480</v>
      </c>
      <c r="I176" s="46"/>
      <c r="J176" s="47">
        <v>2902480</v>
      </c>
      <c r="K176" s="48"/>
      <c r="L176" s="2">
        <f t="shared" si="8"/>
        <v>14497038.5867</v>
      </c>
      <c r="M176" s="49"/>
      <c r="N176" s="2">
        <f t="shared" si="9"/>
        <v>0</v>
      </c>
      <c r="O176" s="50">
        <f t="shared" si="10"/>
        <v>0</v>
      </c>
    </row>
    <row r="177" spans="1:15" ht="14.4" x14ac:dyDescent="0.3">
      <c r="A177" s="51">
        <v>713</v>
      </c>
      <c r="B177" s="52" t="s">
        <v>201</v>
      </c>
      <c r="C177" s="53">
        <v>2794612.39</v>
      </c>
      <c r="D177" s="43"/>
      <c r="E177" s="54">
        <v>2047280.3200000003</v>
      </c>
      <c r="F177" s="55">
        <f t="shared" si="11"/>
        <v>0.73258113623406651</v>
      </c>
      <c r="G177" s="43"/>
      <c r="H177" s="54">
        <v>747332.07</v>
      </c>
      <c r="I177" s="46"/>
      <c r="J177" s="56">
        <v>1361036.21</v>
      </c>
      <c r="K177" s="57"/>
      <c r="L177" s="58">
        <f t="shared" si="8"/>
        <v>3408316.5300000003</v>
      </c>
      <c r="M177" s="49"/>
      <c r="N177" s="58">
        <f t="shared" si="9"/>
        <v>613704.14000000013</v>
      </c>
      <c r="O177" s="59">
        <f t="shared" si="10"/>
        <v>0.21960259755378816</v>
      </c>
    </row>
    <row r="178" spans="1:15" ht="14.4" x14ac:dyDescent="0.3">
      <c r="A178" s="40">
        <v>718</v>
      </c>
      <c r="B178" s="41" t="s">
        <v>202</v>
      </c>
      <c r="C178" s="42">
        <v>4468388.2368999999</v>
      </c>
      <c r="D178" s="43"/>
      <c r="E178" s="44">
        <v>2646528.2368999999</v>
      </c>
      <c r="F178" s="45">
        <f t="shared" si="11"/>
        <v>0.59227804223566349</v>
      </c>
      <c r="G178" s="43"/>
      <c r="H178" s="44">
        <v>1821860</v>
      </c>
      <c r="I178" s="46"/>
      <c r="J178" s="47">
        <v>3497323.94</v>
      </c>
      <c r="K178" s="48"/>
      <c r="L178" s="2">
        <f t="shared" si="8"/>
        <v>6143852.1768999994</v>
      </c>
      <c r="M178" s="49"/>
      <c r="N178" s="2">
        <f t="shared" si="9"/>
        <v>1675463.9399999995</v>
      </c>
      <c r="O178" s="50">
        <f t="shared" si="10"/>
        <v>0.37495934801815106</v>
      </c>
    </row>
    <row r="179" spans="1:15" ht="14.4" x14ac:dyDescent="0.3">
      <c r="A179" s="51">
        <v>722</v>
      </c>
      <c r="B179" s="52" t="s">
        <v>203</v>
      </c>
      <c r="C179" s="53">
        <v>3942128.6200999999</v>
      </c>
      <c r="D179" s="43"/>
      <c r="E179" s="54">
        <v>3185978.6200999999</v>
      </c>
      <c r="F179" s="55">
        <f t="shared" si="11"/>
        <v>0.80818738481931651</v>
      </c>
      <c r="G179" s="43"/>
      <c r="H179" s="54">
        <v>756150</v>
      </c>
      <c r="I179" s="46"/>
      <c r="J179" s="56">
        <v>1628602.28</v>
      </c>
      <c r="K179" s="57"/>
      <c r="L179" s="58">
        <f t="shared" si="8"/>
        <v>4814580.9001000002</v>
      </c>
      <c r="M179" s="49"/>
      <c r="N179" s="58">
        <f t="shared" si="9"/>
        <v>872452.28000000026</v>
      </c>
      <c r="O179" s="59">
        <f t="shared" si="10"/>
        <v>0.2213150214205514</v>
      </c>
    </row>
    <row r="180" spans="1:15" ht="14.4" x14ac:dyDescent="0.3">
      <c r="A180" s="40">
        <v>726</v>
      </c>
      <c r="B180" s="41" t="s">
        <v>204</v>
      </c>
      <c r="C180" s="42">
        <v>2733110.7566999998</v>
      </c>
      <c r="D180" s="43"/>
      <c r="E180" s="44">
        <v>1838510.7566999998</v>
      </c>
      <c r="F180" s="45">
        <f t="shared" si="11"/>
        <v>0.6726806633039073</v>
      </c>
      <c r="G180" s="43"/>
      <c r="H180" s="44">
        <v>894600</v>
      </c>
      <c r="I180" s="46"/>
      <c r="J180" s="47">
        <v>894600</v>
      </c>
      <c r="K180" s="48"/>
      <c r="L180" s="2">
        <f t="shared" si="8"/>
        <v>2733110.7566999998</v>
      </c>
      <c r="M180" s="49"/>
      <c r="N180" s="2">
        <f t="shared" si="9"/>
        <v>0</v>
      </c>
      <c r="O180" s="50">
        <f t="shared" si="10"/>
        <v>0</v>
      </c>
    </row>
    <row r="181" spans="1:15" ht="14.4" x14ac:dyDescent="0.3">
      <c r="A181" s="51">
        <v>1466</v>
      </c>
      <c r="B181" s="52" t="s">
        <v>205</v>
      </c>
      <c r="C181" s="53">
        <v>16864523.694800001</v>
      </c>
      <c r="D181" s="43"/>
      <c r="E181" s="54">
        <v>12399925.354800001</v>
      </c>
      <c r="F181" s="55">
        <f t="shared" si="11"/>
        <v>0.73526685835920691</v>
      </c>
      <c r="G181" s="43"/>
      <c r="H181" s="54">
        <v>4464598.34</v>
      </c>
      <c r="I181" s="46"/>
      <c r="J181" s="56">
        <v>6763494.46</v>
      </c>
      <c r="K181" s="57"/>
      <c r="L181" s="58">
        <f t="shared" si="8"/>
        <v>19163419.814800002</v>
      </c>
      <c r="M181" s="49"/>
      <c r="N181" s="58">
        <f t="shared" si="9"/>
        <v>2298896.120000001</v>
      </c>
      <c r="O181" s="59">
        <f t="shared" si="10"/>
        <v>0.13631550831814132</v>
      </c>
    </row>
    <row r="182" spans="1:15" ht="14.4" x14ac:dyDescent="0.3">
      <c r="A182" s="40">
        <v>743</v>
      </c>
      <c r="B182" s="41" t="s">
        <v>206</v>
      </c>
      <c r="C182" s="42">
        <v>25002873.431000002</v>
      </c>
      <c r="D182" s="43"/>
      <c r="E182" s="44">
        <v>12314700.111000001</v>
      </c>
      <c r="F182" s="45">
        <f t="shared" si="11"/>
        <v>0.49253139424093262</v>
      </c>
      <c r="G182" s="43"/>
      <c r="H182" s="44">
        <v>12688173.32</v>
      </c>
      <c r="I182" s="46"/>
      <c r="J182" s="47">
        <v>19292740</v>
      </c>
      <c r="K182" s="48"/>
      <c r="L182" s="2">
        <f t="shared" si="8"/>
        <v>31607440.111000001</v>
      </c>
      <c r="M182" s="49"/>
      <c r="N182" s="2">
        <f t="shared" si="9"/>
        <v>6604566.6799999997</v>
      </c>
      <c r="O182" s="50">
        <f t="shared" si="10"/>
        <v>0.26415230626297848</v>
      </c>
    </row>
    <row r="183" spans="1:15" ht="14.4" x14ac:dyDescent="0.3">
      <c r="A183" s="51">
        <v>753</v>
      </c>
      <c r="B183" s="52" t="s">
        <v>207</v>
      </c>
      <c r="C183" s="53">
        <v>7243554.1635999996</v>
      </c>
      <c r="D183" s="43"/>
      <c r="E183" s="54">
        <v>3463514.1635999996</v>
      </c>
      <c r="F183" s="55">
        <f t="shared" si="11"/>
        <v>0.47815120662791533</v>
      </c>
      <c r="G183" s="43"/>
      <c r="H183" s="54">
        <v>3780040</v>
      </c>
      <c r="I183" s="46"/>
      <c r="J183" s="56">
        <v>5128710.84</v>
      </c>
      <c r="K183" s="57"/>
      <c r="L183" s="58">
        <f t="shared" si="8"/>
        <v>8592225.0035999995</v>
      </c>
      <c r="M183" s="49"/>
      <c r="N183" s="58">
        <f t="shared" si="9"/>
        <v>1348670.8399999999</v>
      </c>
      <c r="O183" s="59">
        <f t="shared" si="10"/>
        <v>0.1861891013084824</v>
      </c>
    </row>
    <row r="184" spans="1:15" ht="14.4" x14ac:dyDescent="0.3">
      <c r="A184" s="40">
        <v>1467</v>
      </c>
      <c r="B184" s="41" t="s">
        <v>208</v>
      </c>
      <c r="C184" s="42">
        <v>12873108.523799999</v>
      </c>
      <c r="D184" s="43"/>
      <c r="E184" s="44">
        <v>5148781.883799999</v>
      </c>
      <c r="F184" s="45">
        <f t="shared" si="11"/>
        <v>0.39996414807510189</v>
      </c>
      <c r="G184" s="43"/>
      <c r="H184" s="44">
        <v>7724326.6399999997</v>
      </c>
      <c r="I184" s="46"/>
      <c r="J184" s="47">
        <v>12905554.640000001</v>
      </c>
      <c r="K184" s="48"/>
      <c r="L184" s="2">
        <f t="shared" si="8"/>
        <v>18054336.523800001</v>
      </c>
      <c r="M184" s="49"/>
      <c r="N184" s="2">
        <f t="shared" si="9"/>
        <v>5181228.0000000019</v>
      </c>
      <c r="O184" s="50">
        <f t="shared" si="10"/>
        <v>0.40248460505253014</v>
      </c>
    </row>
    <row r="185" spans="1:15" ht="14.4" x14ac:dyDescent="0.3">
      <c r="A185" s="51">
        <v>1468</v>
      </c>
      <c r="B185" s="52" t="s">
        <v>209</v>
      </c>
      <c r="C185" s="53">
        <v>15277456.818499999</v>
      </c>
      <c r="D185" s="43"/>
      <c r="E185" s="54">
        <v>12478163.478499999</v>
      </c>
      <c r="F185" s="55">
        <f t="shared" si="11"/>
        <v>0.81676967748910678</v>
      </c>
      <c r="G185" s="43"/>
      <c r="H185" s="54">
        <v>2799293.34</v>
      </c>
      <c r="I185" s="46"/>
      <c r="J185" s="56">
        <v>3647030</v>
      </c>
      <c r="K185" s="57"/>
      <c r="L185" s="58">
        <f t="shared" si="8"/>
        <v>16125193.478499999</v>
      </c>
      <c r="M185" s="49"/>
      <c r="N185" s="58">
        <f t="shared" si="9"/>
        <v>847736.66000000015</v>
      </c>
      <c r="O185" s="59">
        <f t="shared" si="10"/>
        <v>5.5489383479941937E-2</v>
      </c>
    </row>
    <row r="186" spans="1:15" ht="14.4" x14ac:dyDescent="0.3">
      <c r="A186" s="69">
        <v>765</v>
      </c>
      <c r="B186" s="70" t="s">
        <v>210</v>
      </c>
      <c r="C186" s="71">
        <v>24743128.2786</v>
      </c>
      <c r="D186" s="43"/>
      <c r="E186" s="72">
        <v>14081868.328600001</v>
      </c>
      <c r="F186" s="73">
        <f t="shared" si="11"/>
        <v>0.56912239107531204</v>
      </c>
      <c r="G186" s="43"/>
      <c r="H186" s="72">
        <v>10661259.949999999</v>
      </c>
      <c r="I186" s="46"/>
      <c r="J186" s="74">
        <v>0</v>
      </c>
      <c r="K186" s="48"/>
      <c r="L186" s="75">
        <f t="shared" si="8"/>
        <v>14081868.328600001</v>
      </c>
      <c r="M186" s="49"/>
      <c r="N186" s="75">
        <f t="shared" si="9"/>
        <v>-10661259.949999999</v>
      </c>
      <c r="O186" s="76">
        <f t="shared" si="10"/>
        <v>-0.43087760892468802</v>
      </c>
    </row>
    <row r="187" spans="1:15" ht="14.4" x14ac:dyDescent="0.3">
      <c r="A187" s="51">
        <v>774</v>
      </c>
      <c r="B187" s="52" t="s">
        <v>211</v>
      </c>
      <c r="C187" s="53">
        <v>8141538.2329000011</v>
      </c>
      <c r="D187" s="43"/>
      <c r="E187" s="54">
        <v>6882116.5529000014</v>
      </c>
      <c r="F187" s="55">
        <f t="shared" si="11"/>
        <v>0.84530912415166592</v>
      </c>
      <c r="G187" s="43"/>
      <c r="H187" s="54">
        <v>1259421.68</v>
      </c>
      <c r="I187" s="46"/>
      <c r="J187" s="56">
        <v>2294566.31</v>
      </c>
      <c r="K187" s="57"/>
      <c r="L187" s="58">
        <f t="shared" si="8"/>
        <v>9176682.8629000019</v>
      </c>
      <c r="M187" s="49"/>
      <c r="N187" s="58">
        <f t="shared" si="9"/>
        <v>1035144.6300000008</v>
      </c>
      <c r="O187" s="59">
        <f t="shared" si="10"/>
        <v>0.12714361836648702</v>
      </c>
    </row>
    <row r="188" spans="1:15" ht="14.4" x14ac:dyDescent="0.3">
      <c r="A188" s="40">
        <v>780</v>
      </c>
      <c r="B188" s="41" t="s">
        <v>212</v>
      </c>
      <c r="C188" s="42">
        <v>3509176.0239000004</v>
      </c>
      <c r="D188" s="43"/>
      <c r="E188" s="44">
        <v>2307264.3639000002</v>
      </c>
      <c r="F188" s="45">
        <f t="shared" si="11"/>
        <v>0.65749462215228827</v>
      </c>
      <c r="G188" s="43"/>
      <c r="H188" s="44">
        <v>1201911.6599999999</v>
      </c>
      <c r="I188" s="46"/>
      <c r="J188" s="47">
        <v>2063638.2599999998</v>
      </c>
      <c r="K188" s="48"/>
      <c r="L188" s="2">
        <f t="shared" si="8"/>
        <v>4370902.6239</v>
      </c>
      <c r="M188" s="49"/>
      <c r="N188" s="2">
        <f t="shared" si="9"/>
        <v>861726.59999999963</v>
      </c>
      <c r="O188" s="50">
        <f t="shared" si="10"/>
        <v>0.24556380020011101</v>
      </c>
    </row>
    <row r="189" spans="1:15" ht="14.4" x14ac:dyDescent="0.3">
      <c r="A189" s="51">
        <v>789</v>
      </c>
      <c r="B189" s="52" t="s">
        <v>213</v>
      </c>
      <c r="C189" s="53">
        <v>6759536.3822999997</v>
      </c>
      <c r="D189" s="43"/>
      <c r="E189" s="54">
        <v>502635.28230000008</v>
      </c>
      <c r="F189" s="55">
        <f t="shared" si="11"/>
        <v>7.4359431456891334E-2</v>
      </c>
      <c r="G189" s="43"/>
      <c r="H189" s="54">
        <v>6256901.0999999996</v>
      </c>
      <c r="I189" s="46"/>
      <c r="J189" s="56">
        <v>9883263</v>
      </c>
      <c r="K189" s="57"/>
      <c r="L189" s="58">
        <f t="shared" si="8"/>
        <v>10385898.282299999</v>
      </c>
      <c r="M189" s="49"/>
      <c r="N189" s="58">
        <f t="shared" si="9"/>
        <v>3626361.8999999994</v>
      </c>
      <c r="O189" s="59">
        <f t="shared" si="10"/>
        <v>0.53648086124600358</v>
      </c>
    </row>
    <row r="190" spans="1:15" ht="14.4" x14ac:dyDescent="0.3">
      <c r="A190" s="40">
        <v>795</v>
      </c>
      <c r="B190" s="41" t="s">
        <v>214</v>
      </c>
      <c r="C190" s="42">
        <v>3764324.1840999997</v>
      </c>
      <c r="D190" s="43"/>
      <c r="E190" s="44">
        <v>2994565.8440999999</v>
      </c>
      <c r="F190" s="45">
        <f t="shared" si="11"/>
        <v>0.7955122082068925</v>
      </c>
      <c r="G190" s="43"/>
      <c r="H190" s="44">
        <v>769758.34</v>
      </c>
      <c r="I190" s="46"/>
      <c r="J190" s="47">
        <v>1265265.71</v>
      </c>
      <c r="K190" s="48"/>
      <c r="L190" s="2">
        <f t="shared" si="8"/>
        <v>4259831.5540999994</v>
      </c>
      <c r="M190" s="49"/>
      <c r="N190" s="2">
        <f t="shared" si="9"/>
        <v>495507.36999999965</v>
      </c>
      <c r="O190" s="50">
        <f t="shared" si="10"/>
        <v>0.1316324911900405</v>
      </c>
    </row>
    <row r="191" spans="1:15" ht="14.4" x14ac:dyDescent="0.3">
      <c r="A191" s="51">
        <v>826</v>
      </c>
      <c r="B191" s="52" t="s">
        <v>215</v>
      </c>
      <c r="C191" s="53">
        <v>22931137.407000005</v>
      </c>
      <c r="D191" s="43"/>
      <c r="E191" s="54">
        <v>15955269.067000005</v>
      </c>
      <c r="F191" s="55">
        <f t="shared" si="11"/>
        <v>0.69579056563192843</v>
      </c>
      <c r="G191" s="43"/>
      <c r="H191" s="54">
        <v>6975868.3399999999</v>
      </c>
      <c r="I191" s="46"/>
      <c r="J191" s="56">
        <v>10012410.5</v>
      </c>
      <c r="K191" s="57"/>
      <c r="L191" s="58">
        <f t="shared" si="8"/>
        <v>25967679.567000005</v>
      </c>
      <c r="M191" s="49"/>
      <c r="N191" s="58">
        <f t="shared" si="9"/>
        <v>3036542.16</v>
      </c>
      <c r="O191" s="59">
        <f t="shared" si="10"/>
        <v>0.1324200411913741</v>
      </c>
    </row>
    <row r="192" spans="1:15" ht="14.4" x14ac:dyDescent="0.3">
      <c r="A192" s="40">
        <v>1500</v>
      </c>
      <c r="B192" s="41" t="s">
        <v>216</v>
      </c>
      <c r="C192" s="42">
        <v>4146548.52</v>
      </c>
      <c r="D192" s="43"/>
      <c r="E192" s="44">
        <v>2730572.9299999997</v>
      </c>
      <c r="F192" s="45">
        <f t="shared" si="11"/>
        <v>0.65851705745866917</v>
      </c>
      <c r="G192" s="43"/>
      <c r="H192" s="44">
        <v>1415975.59</v>
      </c>
      <c r="I192" s="46"/>
      <c r="J192" s="47">
        <v>2635737.59</v>
      </c>
      <c r="K192" s="48"/>
      <c r="L192" s="2">
        <f t="shared" si="8"/>
        <v>5366310.5199999996</v>
      </c>
      <c r="M192" s="49"/>
      <c r="N192" s="2">
        <f t="shared" si="9"/>
        <v>1219761.9999999995</v>
      </c>
      <c r="O192" s="50">
        <f t="shared" si="10"/>
        <v>0.29416320443779576</v>
      </c>
    </row>
    <row r="193" spans="1:15" ht="14.4" x14ac:dyDescent="0.3">
      <c r="A193" s="51">
        <v>839</v>
      </c>
      <c r="B193" s="52" t="s">
        <v>217</v>
      </c>
      <c r="C193" s="53">
        <v>27016166.509799998</v>
      </c>
      <c r="D193" s="43"/>
      <c r="E193" s="54">
        <v>12923021.509799998</v>
      </c>
      <c r="F193" s="55">
        <f t="shared" si="11"/>
        <v>0.47834401320824804</v>
      </c>
      <c r="G193" s="43"/>
      <c r="H193" s="54">
        <v>14093145</v>
      </c>
      <c r="I193" s="46"/>
      <c r="J193" s="56">
        <v>28447010.73</v>
      </c>
      <c r="K193" s="57"/>
      <c r="L193" s="58">
        <f t="shared" si="8"/>
        <v>41370032.239799999</v>
      </c>
      <c r="M193" s="49"/>
      <c r="N193" s="58">
        <f t="shared" si="9"/>
        <v>14353865.73</v>
      </c>
      <c r="O193" s="59">
        <f t="shared" si="10"/>
        <v>0.53130653176842091</v>
      </c>
    </row>
    <row r="194" spans="1:15" ht="14.4" x14ac:dyDescent="0.3">
      <c r="A194" s="40">
        <v>847</v>
      </c>
      <c r="B194" s="41" t="s">
        <v>218</v>
      </c>
      <c r="C194" s="42">
        <v>24124168.717</v>
      </c>
      <c r="D194" s="43"/>
      <c r="E194" s="44">
        <v>16389547.057</v>
      </c>
      <c r="F194" s="45">
        <f t="shared" si="11"/>
        <v>0.67938287322002067</v>
      </c>
      <c r="G194" s="43"/>
      <c r="H194" s="44">
        <v>7734621.6600000001</v>
      </c>
      <c r="I194" s="46"/>
      <c r="J194" s="47">
        <v>12827773</v>
      </c>
      <c r="K194" s="48"/>
      <c r="L194" s="2">
        <f t="shared" si="8"/>
        <v>29217320.057</v>
      </c>
      <c r="M194" s="49"/>
      <c r="N194" s="2">
        <f t="shared" si="9"/>
        <v>5093151.34</v>
      </c>
      <c r="O194" s="50">
        <f t="shared" si="10"/>
        <v>0.21112235616271907</v>
      </c>
    </row>
    <row r="195" spans="1:15" ht="14.4" x14ac:dyDescent="0.3">
      <c r="A195" s="51">
        <v>854</v>
      </c>
      <c r="B195" s="52" t="s">
        <v>219</v>
      </c>
      <c r="C195" s="53">
        <v>9978360.0000000019</v>
      </c>
      <c r="D195" s="43"/>
      <c r="E195" s="54">
        <v>6933051.6800000016</v>
      </c>
      <c r="F195" s="55">
        <f t="shared" si="11"/>
        <v>0.69480873410059374</v>
      </c>
      <c r="G195" s="43"/>
      <c r="H195" s="54">
        <v>3045308.32</v>
      </c>
      <c r="I195" s="46"/>
      <c r="J195" s="56">
        <v>5760559.1199999992</v>
      </c>
      <c r="K195" s="57"/>
      <c r="L195" s="58">
        <f t="shared" si="8"/>
        <v>12693610.800000001</v>
      </c>
      <c r="M195" s="49"/>
      <c r="N195" s="58">
        <f t="shared" si="9"/>
        <v>2715250.7999999989</v>
      </c>
      <c r="O195" s="59">
        <f t="shared" si="10"/>
        <v>0.27211393455437549</v>
      </c>
    </row>
    <row r="196" spans="1:15" ht="14.4" x14ac:dyDescent="0.3">
      <c r="A196" s="40">
        <v>860</v>
      </c>
      <c r="B196" s="41" t="s">
        <v>220</v>
      </c>
      <c r="C196" s="42">
        <v>32320699.300000001</v>
      </c>
      <c r="D196" s="43"/>
      <c r="E196" s="44">
        <v>19944925.960000001</v>
      </c>
      <c r="F196" s="45">
        <f t="shared" si="11"/>
        <v>0.61709450574913771</v>
      </c>
      <c r="G196" s="43"/>
      <c r="H196" s="44">
        <v>12375773.34</v>
      </c>
      <c r="I196" s="46"/>
      <c r="J196" s="47">
        <v>14654016.76</v>
      </c>
      <c r="K196" s="48"/>
      <c r="L196" s="2">
        <f t="shared" si="8"/>
        <v>34598942.719999999</v>
      </c>
      <c r="M196" s="49"/>
      <c r="N196" s="2">
        <f t="shared" si="9"/>
        <v>2278243.4199999981</v>
      </c>
      <c r="O196" s="50">
        <f t="shared" si="10"/>
        <v>7.0488679680269103E-2</v>
      </c>
    </row>
    <row r="197" spans="1:15" ht="14.4" x14ac:dyDescent="0.3">
      <c r="A197" s="51">
        <v>874</v>
      </c>
      <c r="B197" s="52" t="s">
        <v>221</v>
      </c>
      <c r="C197" s="53">
        <v>12720067.029399998</v>
      </c>
      <c r="D197" s="43"/>
      <c r="E197" s="54">
        <v>6774172.049399998</v>
      </c>
      <c r="F197" s="55">
        <f t="shared" si="11"/>
        <v>0.53255788933680903</v>
      </c>
      <c r="G197" s="43"/>
      <c r="H197" s="54">
        <v>5945894.9800000004</v>
      </c>
      <c r="I197" s="46"/>
      <c r="J197" s="56">
        <v>7812073.3800000008</v>
      </c>
      <c r="K197" s="57"/>
      <c r="L197" s="58">
        <f t="shared" si="8"/>
        <v>14586245.429399999</v>
      </c>
      <c r="M197" s="49"/>
      <c r="N197" s="58">
        <f t="shared" si="9"/>
        <v>1866178.4000000004</v>
      </c>
      <c r="O197" s="59">
        <f t="shared" si="10"/>
        <v>0.1467113652535546</v>
      </c>
    </row>
    <row r="198" spans="1:15" ht="14.4" x14ac:dyDescent="0.3">
      <c r="A198" s="40">
        <v>1826</v>
      </c>
      <c r="B198" s="41" t="s">
        <v>222</v>
      </c>
      <c r="C198" s="42">
        <v>10579479.3639</v>
      </c>
      <c r="E198" s="44">
        <v>7250052.6839000005</v>
      </c>
      <c r="F198" s="45">
        <f t="shared" si="11"/>
        <v>0.6852939010060467</v>
      </c>
      <c r="H198" s="44">
        <v>3329426.68</v>
      </c>
      <c r="I198" s="44"/>
      <c r="J198" s="79">
        <v>5612238.7699999996</v>
      </c>
      <c r="K198" s="79"/>
      <c r="L198" s="2">
        <f t="shared" si="8"/>
        <v>12862291.4539</v>
      </c>
      <c r="M198" s="2"/>
      <c r="N198" s="2">
        <f t="shared" si="9"/>
        <v>2282812.09</v>
      </c>
      <c r="O198" s="80">
        <f t="shared" si="10"/>
        <v>0.21577735647271665</v>
      </c>
    </row>
    <row r="199" spans="1:15" ht="14.4" x14ac:dyDescent="0.3">
      <c r="A199" s="51">
        <v>888</v>
      </c>
      <c r="B199" s="52" t="s">
        <v>223</v>
      </c>
      <c r="C199" s="53">
        <v>36315037.622100003</v>
      </c>
      <c r="D199" s="43"/>
      <c r="E199" s="54">
        <v>15716385.582100004</v>
      </c>
      <c r="F199" s="55">
        <f t="shared" si="11"/>
        <v>0.43277899766061612</v>
      </c>
      <c r="G199" s="43"/>
      <c r="H199" s="54">
        <v>20598652.039999999</v>
      </c>
      <c r="I199" s="46"/>
      <c r="J199" s="56">
        <v>28884012.919999998</v>
      </c>
      <c r="K199" s="57"/>
      <c r="L199" s="58">
        <f t="shared" si="8"/>
        <v>44600398.502100006</v>
      </c>
      <c r="M199" s="49"/>
      <c r="N199" s="58">
        <f t="shared" si="9"/>
        <v>8285360.8800000027</v>
      </c>
      <c r="O199" s="59">
        <f t="shared" si="10"/>
        <v>0.2281523419091224</v>
      </c>
    </row>
    <row r="200" spans="1:15" ht="14.4" x14ac:dyDescent="0.3">
      <c r="A200" s="40">
        <v>898</v>
      </c>
      <c r="B200" s="41" t="s">
        <v>224</v>
      </c>
      <c r="C200" s="42">
        <v>6361964.4652000004</v>
      </c>
      <c r="D200" s="43"/>
      <c r="E200" s="44">
        <v>3881934.4652000004</v>
      </c>
      <c r="F200" s="45">
        <f t="shared" si="11"/>
        <v>0.61017858342878439</v>
      </c>
      <c r="G200" s="43"/>
      <c r="H200" s="44">
        <v>2480030</v>
      </c>
      <c r="I200" s="46"/>
      <c r="J200" s="47">
        <v>4369495</v>
      </c>
      <c r="K200" s="48"/>
      <c r="L200" s="2">
        <f t="shared" si="8"/>
        <v>8251429.4652000004</v>
      </c>
      <c r="M200" s="49"/>
      <c r="N200" s="2">
        <f t="shared" si="9"/>
        <v>1889465</v>
      </c>
      <c r="O200" s="50">
        <f t="shared" si="10"/>
        <v>0.29699395687218777</v>
      </c>
    </row>
    <row r="201" spans="1:15" ht="14.4" x14ac:dyDescent="0.3">
      <c r="A201" s="51">
        <v>905</v>
      </c>
      <c r="B201" s="52" t="s">
        <v>225</v>
      </c>
      <c r="C201" s="53">
        <v>6871631.1577000003</v>
      </c>
      <c r="D201" s="43"/>
      <c r="E201" s="54">
        <v>4448164.4977000002</v>
      </c>
      <c r="F201" s="55">
        <f t="shared" si="11"/>
        <v>0.6473229420522103</v>
      </c>
      <c r="G201" s="43"/>
      <c r="H201" s="54">
        <v>2423466.66</v>
      </c>
      <c r="I201" s="46"/>
      <c r="J201" s="56">
        <v>4761923.0999999996</v>
      </c>
      <c r="K201" s="57"/>
      <c r="L201" s="58">
        <f t="shared" si="8"/>
        <v>9210087.5976999998</v>
      </c>
      <c r="M201" s="49"/>
      <c r="N201" s="58">
        <f t="shared" si="9"/>
        <v>2338456.4399999995</v>
      </c>
      <c r="O201" s="59">
        <f t="shared" si="10"/>
        <v>0.34030587299198156</v>
      </c>
    </row>
    <row r="202" spans="1:15" ht="14.4" x14ac:dyDescent="0.3">
      <c r="A202" s="40">
        <v>913</v>
      </c>
      <c r="B202" s="41" t="s">
        <v>226</v>
      </c>
      <c r="C202" s="42">
        <v>36285315.855499998</v>
      </c>
      <c r="D202" s="43"/>
      <c r="E202" s="44">
        <v>21390935.855499998</v>
      </c>
      <c r="F202" s="45">
        <f t="shared" si="11"/>
        <v>0.58952045341663017</v>
      </c>
      <c r="G202" s="43"/>
      <c r="H202" s="44">
        <v>14894380</v>
      </c>
      <c r="I202" s="46"/>
      <c r="J202" s="47">
        <v>21334157</v>
      </c>
      <c r="K202" s="48"/>
      <c r="L202" s="2">
        <f t="shared" si="8"/>
        <v>42725092.855499998</v>
      </c>
      <c r="M202" s="49"/>
      <c r="N202" s="2">
        <f t="shared" si="9"/>
        <v>6439777</v>
      </c>
      <c r="O202" s="50">
        <f t="shared" si="10"/>
        <v>0.17747611804304803</v>
      </c>
    </row>
    <row r="203" spans="1:15" ht="14.4" x14ac:dyDescent="0.3">
      <c r="A203" s="51">
        <v>922</v>
      </c>
      <c r="B203" s="52" t="s">
        <v>227</v>
      </c>
      <c r="C203" s="53">
        <v>20142677.458999999</v>
      </c>
      <c r="D203" s="43"/>
      <c r="E203" s="54">
        <v>3657465.7390000001</v>
      </c>
      <c r="F203" s="55">
        <f t="shared" si="11"/>
        <v>0.18157793304513242</v>
      </c>
      <c r="G203" s="43"/>
      <c r="H203" s="54">
        <v>16485211.719999999</v>
      </c>
      <c r="I203" s="46"/>
      <c r="J203" s="56">
        <v>21575475</v>
      </c>
      <c r="K203" s="57"/>
      <c r="L203" s="58">
        <f t="shared" ref="L203:L265" si="12">E203+J203</f>
        <v>25232940.739</v>
      </c>
      <c r="M203" s="49"/>
      <c r="N203" s="58">
        <f t="shared" ref="N203:N265" si="13">L203-C203</f>
        <v>5090263.2800000012</v>
      </c>
      <c r="O203" s="59">
        <f t="shared" ref="O203:O265" si="14">IF(C203&gt;0,N203/C203,IF(L203&gt;0,100%,0%))</f>
        <v>0.25271036039578781</v>
      </c>
    </row>
    <row r="204" spans="1:15" ht="14.4" x14ac:dyDescent="0.3">
      <c r="A204" s="40">
        <v>932</v>
      </c>
      <c r="B204" s="41" t="s">
        <v>228</v>
      </c>
      <c r="C204" s="42">
        <v>8733010.8901000004</v>
      </c>
      <c r="D204" s="43"/>
      <c r="E204" s="44">
        <v>4709914.2301000003</v>
      </c>
      <c r="F204" s="45">
        <f t="shared" ref="F204:F265" si="15">E204/C204</f>
        <v>0.53932306845503863</v>
      </c>
      <c r="G204" s="43"/>
      <c r="H204" s="44">
        <v>4023096.66</v>
      </c>
      <c r="I204" s="46"/>
      <c r="J204" s="47">
        <v>5648407.29</v>
      </c>
      <c r="K204" s="48"/>
      <c r="L204" s="2">
        <f t="shared" si="12"/>
        <v>10358321.520100001</v>
      </c>
      <c r="M204" s="49"/>
      <c r="N204" s="2">
        <f t="shared" si="13"/>
        <v>1625310.6300000008</v>
      </c>
      <c r="O204" s="50">
        <f t="shared" si="14"/>
        <v>0.18611114201660978</v>
      </c>
    </row>
    <row r="205" spans="1:15" ht="14.4" x14ac:dyDescent="0.3">
      <c r="A205" s="51">
        <v>936</v>
      </c>
      <c r="B205" s="52" t="s">
        <v>229</v>
      </c>
      <c r="C205" s="53">
        <v>14116052.9</v>
      </c>
      <c r="D205" s="43"/>
      <c r="E205" s="54">
        <v>10540611.220000001</v>
      </c>
      <c r="F205" s="55">
        <f t="shared" si="15"/>
        <v>0.7467109463722682</v>
      </c>
      <c r="G205" s="43"/>
      <c r="H205" s="54">
        <v>3575441.68</v>
      </c>
      <c r="I205" s="46"/>
      <c r="J205" s="56">
        <v>5195181</v>
      </c>
      <c r="K205" s="57"/>
      <c r="L205" s="58">
        <f t="shared" si="12"/>
        <v>15735792.220000001</v>
      </c>
      <c r="M205" s="49"/>
      <c r="N205" s="58">
        <f t="shared" si="13"/>
        <v>1619739.3200000003</v>
      </c>
      <c r="O205" s="59">
        <f t="shared" si="14"/>
        <v>0.11474449206690067</v>
      </c>
    </row>
    <row r="206" spans="1:15" ht="14.4" x14ac:dyDescent="0.3">
      <c r="A206" s="40">
        <v>944</v>
      </c>
      <c r="B206" s="41" t="s">
        <v>230</v>
      </c>
      <c r="C206" s="42">
        <v>24702.44</v>
      </c>
      <c r="D206" s="43"/>
      <c r="E206" s="44">
        <v>905.25</v>
      </c>
      <c r="F206" s="45">
        <f t="shared" si="15"/>
        <v>3.6646177462631227E-2</v>
      </c>
      <c r="G206" s="43"/>
      <c r="H206" s="44">
        <v>23797.19</v>
      </c>
      <c r="I206" s="46"/>
      <c r="J206" s="47">
        <v>61127.75</v>
      </c>
      <c r="K206" s="48"/>
      <c r="L206" s="2">
        <f t="shared" si="12"/>
        <v>62033</v>
      </c>
      <c r="M206" s="49"/>
      <c r="N206" s="2">
        <f t="shared" si="13"/>
        <v>37330.559999999998</v>
      </c>
      <c r="O206" s="50">
        <f t="shared" si="14"/>
        <v>1.5112094189885696</v>
      </c>
    </row>
    <row r="207" spans="1:15" ht="14.4" x14ac:dyDescent="0.3">
      <c r="A207" s="51">
        <v>1469</v>
      </c>
      <c r="B207" s="52" t="s">
        <v>231</v>
      </c>
      <c r="C207" s="53">
        <v>9208828.4074000008</v>
      </c>
      <c r="D207" s="43"/>
      <c r="E207" s="54">
        <v>5969216.7474000007</v>
      </c>
      <c r="F207" s="55">
        <f t="shared" si="15"/>
        <v>0.64820588280299329</v>
      </c>
      <c r="G207" s="43"/>
      <c r="H207" s="54">
        <v>3239611.66</v>
      </c>
      <c r="I207" s="46"/>
      <c r="J207" s="56">
        <v>5803612.3900000006</v>
      </c>
      <c r="K207" s="57"/>
      <c r="L207" s="58">
        <f t="shared" si="12"/>
        <v>11772829.137400001</v>
      </c>
      <c r="M207" s="49"/>
      <c r="N207" s="58">
        <f t="shared" si="13"/>
        <v>2564000.7300000004</v>
      </c>
      <c r="O207" s="59">
        <f t="shared" si="14"/>
        <v>0.27842854884119994</v>
      </c>
    </row>
    <row r="208" spans="1:15" ht="14.4" x14ac:dyDescent="0.3">
      <c r="A208" s="40">
        <v>951</v>
      </c>
      <c r="B208" s="41" t="s">
        <v>232</v>
      </c>
      <c r="C208" s="42">
        <v>10721991.807</v>
      </c>
      <c r="D208" s="43"/>
      <c r="E208" s="44">
        <v>6957563.1270000003</v>
      </c>
      <c r="F208" s="45">
        <f t="shared" si="15"/>
        <v>0.6489058425187062</v>
      </c>
      <c r="G208" s="43"/>
      <c r="H208" s="44">
        <v>3764428.6799999997</v>
      </c>
      <c r="I208" s="46"/>
      <c r="J208" s="47">
        <v>4511910</v>
      </c>
      <c r="K208" s="48"/>
      <c r="L208" s="2">
        <f t="shared" si="12"/>
        <v>11469473.127</v>
      </c>
      <c r="M208" s="49"/>
      <c r="N208" s="2">
        <f t="shared" si="13"/>
        <v>747481.3200000003</v>
      </c>
      <c r="O208" s="50">
        <f t="shared" si="14"/>
        <v>6.9714781866555511E-2</v>
      </c>
    </row>
    <row r="209" spans="1:15" ht="14.4" x14ac:dyDescent="0.3">
      <c r="A209" s="51">
        <v>957</v>
      </c>
      <c r="B209" s="52" t="s">
        <v>233</v>
      </c>
      <c r="C209" s="53">
        <v>5272171.1900000004</v>
      </c>
      <c r="D209" s="43"/>
      <c r="E209" s="54">
        <v>3571918.8900000006</v>
      </c>
      <c r="F209" s="55">
        <f t="shared" si="15"/>
        <v>0.67750434522593728</v>
      </c>
      <c r="G209" s="43"/>
      <c r="H209" s="54">
        <v>1700252.3</v>
      </c>
      <c r="I209" s="46"/>
      <c r="J209" s="56">
        <v>2271579.2999999998</v>
      </c>
      <c r="K209" s="57"/>
      <c r="L209" s="58">
        <f t="shared" si="12"/>
        <v>5843498.1900000004</v>
      </c>
      <c r="M209" s="49"/>
      <c r="N209" s="58">
        <f t="shared" si="13"/>
        <v>571327</v>
      </c>
      <c r="O209" s="59">
        <f t="shared" si="14"/>
        <v>0.10836654945569019</v>
      </c>
    </row>
    <row r="210" spans="1:15" ht="14.4" x14ac:dyDescent="0.3">
      <c r="A210" s="40">
        <v>1733</v>
      </c>
      <c r="B210" s="41" t="s">
        <v>234</v>
      </c>
      <c r="C210" s="42">
        <v>20220860.386799999</v>
      </c>
      <c r="D210" s="43"/>
      <c r="E210" s="44">
        <v>11096177.046799999</v>
      </c>
      <c r="F210" s="45">
        <f t="shared" si="15"/>
        <v>0.54874900644897817</v>
      </c>
      <c r="G210" s="43"/>
      <c r="H210" s="44">
        <v>9124683.3399999999</v>
      </c>
      <c r="I210" s="46"/>
      <c r="J210" s="47">
        <v>14389370.23</v>
      </c>
      <c r="K210" s="48"/>
      <c r="L210" s="2">
        <f t="shared" si="12"/>
        <v>25485547.276799999</v>
      </c>
      <c r="M210" s="49"/>
      <c r="N210" s="2">
        <f t="shared" si="13"/>
        <v>5264686.8900000006</v>
      </c>
      <c r="O210" s="50">
        <f t="shared" si="14"/>
        <v>0.26035919289748632</v>
      </c>
    </row>
    <row r="211" spans="1:15" ht="14.4" x14ac:dyDescent="0.3">
      <c r="A211" s="51">
        <v>969</v>
      </c>
      <c r="B211" s="52" t="s">
        <v>235</v>
      </c>
      <c r="C211" s="53">
        <v>17189856.181600001</v>
      </c>
      <c r="D211" s="43"/>
      <c r="E211" s="54">
        <v>7583590.3516000006</v>
      </c>
      <c r="F211" s="55">
        <f t="shared" si="15"/>
        <v>0.44116659682804477</v>
      </c>
      <c r="G211" s="43"/>
      <c r="H211" s="54">
        <v>9606265.8300000001</v>
      </c>
      <c r="I211" s="46"/>
      <c r="J211" s="56">
        <v>12614099.699999999</v>
      </c>
      <c r="K211" s="57"/>
      <c r="L211" s="58">
        <f t="shared" si="12"/>
        <v>20197690.051600002</v>
      </c>
      <c r="M211" s="49"/>
      <c r="N211" s="58">
        <f t="shared" si="13"/>
        <v>3007833.870000001</v>
      </c>
      <c r="O211" s="59">
        <f t="shared" si="14"/>
        <v>0.17497725625067082</v>
      </c>
    </row>
    <row r="212" spans="1:15" ht="14.4" x14ac:dyDescent="0.3">
      <c r="A212" s="40">
        <v>1498</v>
      </c>
      <c r="B212" s="41" t="s">
        <v>236</v>
      </c>
      <c r="C212" s="42">
        <v>17339579.480599999</v>
      </c>
      <c r="D212" s="43"/>
      <c r="E212" s="44">
        <v>12105341.160599999</v>
      </c>
      <c r="F212" s="45">
        <f t="shared" si="15"/>
        <v>0.6981334913077788</v>
      </c>
      <c r="G212" s="43"/>
      <c r="H212" s="44">
        <v>5234238.32</v>
      </c>
      <c r="I212" s="46"/>
      <c r="J212" s="47">
        <v>8859086.75</v>
      </c>
      <c r="K212" s="48"/>
      <c r="L212" s="2">
        <f t="shared" si="12"/>
        <v>20964427.910599999</v>
      </c>
      <c r="M212" s="49"/>
      <c r="N212" s="2">
        <f t="shared" si="13"/>
        <v>3624848.4299999997</v>
      </c>
      <c r="O212" s="50">
        <f t="shared" si="14"/>
        <v>0.20905053862785888</v>
      </c>
    </row>
    <row r="213" spans="1:15" ht="14.4" x14ac:dyDescent="0.3">
      <c r="A213" s="51">
        <v>976</v>
      </c>
      <c r="B213" s="52" t="s">
        <v>237</v>
      </c>
      <c r="C213" s="53">
        <v>7865272.79</v>
      </c>
      <c r="D213" s="43"/>
      <c r="E213" s="54">
        <v>4327844.3499999996</v>
      </c>
      <c r="F213" s="55">
        <f t="shared" si="15"/>
        <v>0.55024720255125437</v>
      </c>
      <c r="G213" s="43"/>
      <c r="H213" s="54">
        <v>3537428.44</v>
      </c>
      <c r="I213" s="46"/>
      <c r="J213" s="56">
        <v>5665216</v>
      </c>
      <c r="K213" s="57"/>
      <c r="L213" s="58">
        <f t="shared" si="12"/>
        <v>9993060.3499999996</v>
      </c>
      <c r="M213" s="49"/>
      <c r="N213" s="58">
        <f t="shared" si="13"/>
        <v>2127787.5599999996</v>
      </c>
      <c r="O213" s="59">
        <f t="shared" si="14"/>
        <v>0.27052940397760822</v>
      </c>
    </row>
    <row r="214" spans="1:15" ht="14.4" x14ac:dyDescent="0.3">
      <c r="A214" s="40">
        <v>984</v>
      </c>
      <c r="B214" s="41" t="s">
        <v>238</v>
      </c>
      <c r="C214" s="42">
        <v>36685044.239399999</v>
      </c>
      <c r="D214" s="43"/>
      <c r="E214" s="44">
        <v>20331367.739399999</v>
      </c>
      <c r="F214" s="45">
        <f t="shared" si="15"/>
        <v>0.55421407172691817</v>
      </c>
      <c r="G214" s="43"/>
      <c r="H214" s="44">
        <v>16353676.5</v>
      </c>
      <c r="I214" s="46"/>
      <c r="J214" s="47">
        <v>26782899.5</v>
      </c>
      <c r="K214" s="48"/>
      <c r="L214" s="2">
        <f t="shared" si="12"/>
        <v>47114267.239399999</v>
      </c>
      <c r="M214" s="49"/>
      <c r="N214" s="2">
        <f t="shared" si="13"/>
        <v>10429223</v>
      </c>
      <c r="O214" s="50">
        <f t="shared" si="14"/>
        <v>0.28429086610720072</v>
      </c>
    </row>
    <row r="215" spans="1:15" ht="14.4" x14ac:dyDescent="0.3">
      <c r="A215" s="51">
        <v>1480</v>
      </c>
      <c r="B215" s="52" t="s">
        <v>239</v>
      </c>
      <c r="C215" s="53">
        <v>2678897.2686000001</v>
      </c>
      <c r="D215" s="43"/>
      <c r="E215" s="54">
        <v>324841.91859999998</v>
      </c>
      <c r="F215" s="55">
        <f t="shared" si="15"/>
        <v>0.12125956542176899</v>
      </c>
      <c r="G215" s="43"/>
      <c r="H215" s="54">
        <v>2354055.35</v>
      </c>
      <c r="I215" s="46"/>
      <c r="J215" s="56">
        <v>4391429.22</v>
      </c>
      <c r="K215" s="57"/>
      <c r="L215" s="58">
        <f t="shared" si="12"/>
        <v>4716271.1385999992</v>
      </c>
      <c r="M215" s="49"/>
      <c r="N215" s="58">
        <f t="shared" si="13"/>
        <v>2037373.8699999992</v>
      </c>
      <c r="O215" s="59">
        <f t="shared" si="14"/>
        <v>0.76052706234037004</v>
      </c>
    </row>
    <row r="216" spans="1:15" ht="14.4" x14ac:dyDescent="0.3">
      <c r="A216" s="40">
        <v>551</v>
      </c>
      <c r="B216" s="41" t="s">
        <v>240</v>
      </c>
      <c r="C216" s="42">
        <v>19716133.744800001</v>
      </c>
      <c r="D216" s="43"/>
      <c r="E216" s="44">
        <v>14105240.424800001</v>
      </c>
      <c r="F216" s="45">
        <f t="shared" si="15"/>
        <v>0.71541614635882478</v>
      </c>
      <c r="G216" s="43"/>
      <c r="H216" s="44">
        <v>5610893.3200000003</v>
      </c>
      <c r="I216" s="46"/>
      <c r="J216" s="47">
        <v>8383666</v>
      </c>
      <c r="K216" s="48"/>
      <c r="L216" s="2">
        <f t="shared" si="12"/>
        <v>22488906.424800001</v>
      </c>
      <c r="M216" s="49"/>
      <c r="N216" s="2">
        <f t="shared" si="13"/>
        <v>2772772.6799999997</v>
      </c>
      <c r="O216" s="50">
        <f t="shared" si="14"/>
        <v>0.14063470637245498</v>
      </c>
    </row>
    <row r="217" spans="1:15" ht="14.4" x14ac:dyDescent="0.3">
      <c r="A217" s="51">
        <v>570</v>
      </c>
      <c r="B217" s="52" t="s">
        <v>241</v>
      </c>
      <c r="C217" s="53">
        <v>5951872.1900000004</v>
      </c>
      <c r="D217" s="43"/>
      <c r="E217" s="54">
        <v>3063828.8500000006</v>
      </c>
      <c r="F217" s="55">
        <f t="shared" si="15"/>
        <v>0.51476724502714843</v>
      </c>
      <c r="G217" s="43"/>
      <c r="H217" s="54">
        <v>2888043.34</v>
      </c>
      <c r="I217" s="46"/>
      <c r="J217" s="56">
        <v>3695790.34</v>
      </c>
      <c r="K217" s="57"/>
      <c r="L217" s="58">
        <f t="shared" si="12"/>
        <v>6759619.1900000004</v>
      </c>
      <c r="M217" s="49"/>
      <c r="N217" s="58">
        <f t="shared" si="13"/>
        <v>807747</v>
      </c>
      <c r="O217" s="59">
        <f t="shared" si="14"/>
        <v>0.13571309568057105</v>
      </c>
    </row>
    <row r="218" spans="1:15" ht="14.4" x14ac:dyDescent="0.3">
      <c r="A218" s="69">
        <v>626</v>
      </c>
      <c r="B218" s="70" t="s">
        <v>242</v>
      </c>
      <c r="C218" s="71">
        <v>1476604.7305999999</v>
      </c>
      <c r="D218" s="43"/>
      <c r="E218" s="72">
        <v>607209.73059999989</v>
      </c>
      <c r="F218" s="73">
        <f t="shared" si="15"/>
        <v>0.41122022570879058</v>
      </c>
      <c r="G218" s="43"/>
      <c r="H218" s="72">
        <v>869395</v>
      </c>
      <c r="I218" s="46"/>
      <c r="J218" s="74">
        <v>0</v>
      </c>
      <c r="K218" s="48"/>
      <c r="L218" s="75">
        <f t="shared" si="12"/>
        <v>607209.73059999989</v>
      </c>
      <c r="M218" s="49"/>
      <c r="N218" s="75">
        <f t="shared" si="13"/>
        <v>-869395</v>
      </c>
      <c r="O218" s="76">
        <f t="shared" si="14"/>
        <v>-0.58877977429120942</v>
      </c>
    </row>
    <row r="219" spans="1:15" ht="14.4" x14ac:dyDescent="0.3">
      <c r="A219" s="51">
        <v>628</v>
      </c>
      <c r="B219" s="52" t="s">
        <v>243</v>
      </c>
      <c r="C219" s="53">
        <v>2282573.7249999996</v>
      </c>
      <c r="D219" s="43"/>
      <c r="E219" s="54">
        <v>988243.72499999963</v>
      </c>
      <c r="F219" s="55">
        <f t="shared" si="15"/>
        <v>0.43295150302319363</v>
      </c>
      <c r="G219" s="43"/>
      <c r="H219" s="54">
        <v>1294330</v>
      </c>
      <c r="I219" s="46"/>
      <c r="J219" s="56">
        <v>2466881.2599999998</v>
      </c>
      <c r="K219" s="57"/>
      <c r="L219" s="58">
        <f t="shared" si="12"/>
        <v>3455124.9849999994</v>
      </c>
      <c r="M219" s="49"/>
      <c r="N219" s="58">
        <f t="shared" si="13"/>
        <v>1172551.2599999998</v>
      </c>
      <c r="O219" s="59">
        <f t="shared" si="14"/>
        <v>0.51369699351112963</v>
      </c>
    </row>
    <row r="220" spans="1:15" ht="14.4" x14ac:dyDescent="0.3">
      <c r="A220" s="69">
        <v>633</v>
      </c>
      <c r="B220" s="70" t="s">
        <v>244</v>
      </c>
      <c r="C220" s="71">
        <v>1519923.4000000001</v>
      </c>
      <c r="D220" s="43"/>
      <c r="E220" s="72">
        <v>842808.43000000017</v>
      </c>
      <c r="F220" s="73">
        <f t="shared" si="15"/>
        <v>0.55450717450629428</v>
      </c>
      <c r="G220" s="43"/>
      <c r="H220" s="72">
        <v>677114.97</v>
      </c>
      <c r="I220" s="46"/>
      <c r="J220" s="74">
        <v>0</v>
      </c>
      <c r="K220" s="48"/>
      <c r="L220" s="75">
        <f t="shared" si="12"/>
        <v>842808.43000000017</v>
      </c>
      <c r="M220" s="49"/>
      <c r="N220" s="75">
        <f t="shared" si="13"/>
        <v>-677114.97</v>
      </c>
      <c r="O220" s="76">
        <f t="shared" si="14"/>
        <v>-0.44549282549370572</v>
      </c>
    </row>
    <row r="221" spans="1:15" ht="14.4" x14ac:dyDescent="0.3">
      <c r="A221" s="51">
        <v>662</v>
      </c>
      <c r="B221" s="52" t="s">
        <v>245</v>
      </c>
      <c r="C221" s="53">
        <v>1560471.1709</v>
      </c>
      <c r="D221" s="43"/>
      <c r="E221" s="54">
        <v>297736.17090000003</v>
      </c>
      <c r="F221" s="55">
        <f t="shared" si="15"/>
        <v>0.19079889231678726</v>
      </c>
      <c r="G221" s="43"/>
      <c r="H221" s="54">
        <v>1262735</v>
      </c>
      <c r="I221" s="46"/>
      <c r="J221" s="56">
        <v>1823313.35</v>
      </c>
      <c r="K221" s="57"/>
      <c r="L221" s="58">
        <f t="shared" si="12"/>
        <v>2121049.5208999999</v>
      </c>
      <c r="M221" s="49"/>
      <c r="N221" s="58">
        <f t="shared" si="13"/>
        <v>560578.34999999986</v>
      </c>
      <c r="O221" s="59">
        <f t="shared" si="14"/>
        <v>0.35923659498091653</v>
      </c>
    </row>
    <row r="222" spans="1:15" ht="14.4" x14ac:dyDescent="0.3">
      <c r="A222" s="40">
        <v>664</v>
      </c>
      <c r="B222" s="41" t="s">
        <v>246</v>
      </c>
      <c r="C222" s="42">
        <v>5738455.1158999996</v>
      </c>
      <c r="D222" s="43"/>
      <c r="E222" s="44">
        <v>4538673.4558999995</v>
      </c>
      <c r="F222" s="45">
        <f t="shared" si="15"/>
        <v>0.79092253302188098</v>
      </c>
      <c r="G222" s="43"/>
      <c r="H222" s="44">
        <v>1199781.6599999999</v>
      </c>
      <c r="I222" s="46"/>
      <c r="J222" s="47">
        <v>2192832</v>
      </c>
      <c r="K222" s="48"/>
      <c r="L222" s="2">
        <f t="shared" si="12"/>
        <v>6731505.4558999995</v>
      </c>
      <c r="M222" s="49"/>
      <c r="N222" s="2">
        <f t="shared" si="13"/>
        <v>993050.33999999985</v>
      </c>
      <c r="O222" s="50">
        <f t="shared" si="14"/>
        <v>0.17305186151033494</v>
      </c>
    </row>
    <row r="223" spans="1:15" ht="14.4" x14ac:dyDescent="0.3">
      <c r="A223" s="51">
        <v>681</v>
      </c>
      <c r="B223" s="52" t="s">
        <v>247</v>
      </c>
      <c r="C223" s="53">
        <v>8922483.4403000008</v>
      </c>
      <c r="D223" s="43"/>
      <c r="E223" s="54">
        <v>6265663.4403000008</v>
      </c>
      <c r="F223" s="55">
        <f t="shared" si="15"/>
        <v>0.70223312626168688</v>
      </c>
      <c r="G223" s="43"/>
      <c r="H223" s="54">
        <v>2656820</v>
      </c>
      <c r="I223" s="46"/>
      <c r="J223" s="56">
        <v>4473820.29</v>
      </c>
      <c r="K223" s="57"/>
      <c r="L223" s="58">
        <f t="shared" si="12"/>
        <v>10739483.730300002</v>
      </c>
      <c r="M223" s="49"/>
      <c r="N223" s="58">
        <f t="shared" si="13"/>
        <v>1817000.290000001</v>
      </c>
      <c r="O223" s="59">
        <f t="shared" si="14"/>
        <v>0.20364288733708291</v>
      </c>
    </row>
    <row r="224" spans="1:15" ht="14.4" x14ac:dyDescent="0.3">
      <c r="A224" s="40">
        <v>685</v>
      </c>
      <c r="B224" s="41" t="s">
        <v>248</v>
      </c>
      <c r="C224" s="42">
        <v>3746705.702</v>
      </c>
      <c r="D224" s="43"/>
      <c r="E224" s="44">
        <v>3063497.682</v>
      </c>
      <c r="F224" s="45">
        <f t="shared" si="15"/>
        <v>0.81765100481863251</v>
      </c>
      <c r="G224" s="43"/>
      <c r="H224" s="44">
        <v>683208.02</v>
      </c>
      <c r="I224" s="46"/>
      <c r="J224" s="47">
        <v>683208.02</v>
      </c>
      <c r="K224" s="48"/>
      <c r="L224" s="2">
        <f t="shared" si="12"/>
        <v>3746705.702</v>
      </c>
      <c r="M224" s="49"/>
      <c r="N224" s="2">
        <f t="shared" si="13"/>
        <v>0</v>
      </c>
      <c r="O224" s="50">
        <f t="shared" si="14"/>
        <v>0</v>
      </c>
    </row>
    <row r="225" spans="1:15" ht="14.4" x14ac:dyDescent="0.3">
      <c r="A225" s="51">
        <v>1997</v>
      </c>
      <c r="B225" s="52" t="s">
        <v>249</v>
      </c>
      <c r="C225" s="53">
        <v>3447821.9999999995</v>
      </c>
      <c r="D225" s="43"/>
      <c r="E225" s="54">
        <v>2430510.3399999994</v>
      </c>
      <c r="F225" s="55">
        <f t="shared" si="15"/>
        <v>0.70494078290584594</v>
      </c>
      <c r="G225" s="43"/>
      <c r="H225" s="54">
        <v>1017311.66</v>
      </c>
      <c r="I225" s="46"/>
      <c r="J225" s="56">
        <v>1685861.6600000001</v>
      </c>
      <c r="K225" s="57"/>
      <c r="L225" s="58">
        <f t="shared" si="12"/>
        <v>4116371.9999999995</v>
      </c>
      <c r="M225" s="49"/>
      <c r="N225" s="58">
        <f t="shared" si="13"/>
        <v>668550</v>
      </c>
      <c r="O225" s="59">
        <f t="shared" si="14"/>
        <v>0.19390502177896657</v>
      </c>
    </row>
    <row r="226" spans="1:15" ht="14.4" x14ac:dyDescent="0.3">
      <c r="A226" s="81">
        <v>1662</v>
      </c>
      <c r="B226" s="82" t="s">
        <v>250</v>
      </c>
      <c r="C226" s="42">
        <v>35841720.885199994</v>
      </c>
      <c r="D226" s="43"/>
      <c r="E226" s="44">
        <v>17445029.225199994</v>
      </c>
      <c r="F226" s="45">
        <f t="shared" si="15"/>
        <v>0.48672409678865375</v>
      </c>
      <c r="G226" s="43"/>
      <c r="H226" s="44">
        <v>18396691.66</v>
      </c>
      <c r="I226" s="46"/>
      <c r="J226" s="47">
        <v>28980965</v>
      </c>
      <c r="K226" s="48"/>
      <c r="L226" s="2">
        <f t="shared" si="12"/>
        <v>46425994.225199997</v>
      </c>
      <c r="M226" s="49"/>
      <c r="N226" s="2">
        <f t="shared" si="13"/>
        <v>10584273.340000004</v>
      </c>
      <c r="O226" s="50">
        <f t="shared" si="14"/>
        <v>0.29530594733163423</v>
      </c>
    </row>
    <row r="227" spans="1:15" ht="14.4" x14ac:dyDescent="0.3">
      <c r="A227" s="85">
        <v>1738</v>
      </c>
      <c r="B227" s="86" t="s">
        <v>251</v>
      </c>
      <c r="C227" s="53">
        <v>4026515.8385000001</v>
      </c>
      <c r="D227" s="43"/>
      <c r="E227" s="54">
        <v>734728.86850000033</v>
      </c>
      <c r="F227" s="55">
        <f t="shared" si="15"/>
        <v>0.1824726135371938</v>
      </c>
      <c r="G227" s="43"/>
      <c r="H227" s="54">
        <v>3291786.9699999997</v>
      </c>
      <c r="I227" s="46"/>
      <c r="J227" s="56">
        <v>5550920.7699999996</v>
      </c>
      <c r="K227" s="57"/>
      <c r="L227" s="58">
        <f t="shared" si="12"/>
        <v>6285649.6384999994</v>
      </c>
      <c r="M227" s="49"/>
      <c r="N227" s="58">
        <f t="shared" si="13"/>
        <v>2259133.7999999993</v>
      </c>
      <c r="O227" s="59">
        <f t="shared" si="14"/>
        <v>0.56106417821557497</v>
      </c>
    </row>
    <row r="228" spans="1:15" ht="14.4" x14ac:dyDescent="0.3">
      <c r="A228" s="40">
        <v>416</v>
      </c>
      <c r="B228" s="41" t="s">
        <v>252</v>
      </c>
      <c r="C228" s="42">
        <v>49018171.162900001</v>
      </c>
      <c r="D228" s="43"/>
      <c r="E228" s="44">
        <v>37679471.162900001</v>
      </c>
      <c r="F228" s="45">
        <f t="shared" si="15"/>
        <v>0.76868374051902955</v>
      </c>
      <c r="G228" s="43"/>
      <c r="H228" s="44">
        <v>11338700</v>
      </c>
      <c r="I228" s="46"/>
      <c r="J228" s="47">
        <v>14487969.439999999</v>
      </c>
      <c r="K228" s="48"/>
      <c r="L228" s="2">
        <f t="shared" si="12"/>
        <v>52167440.602899998</v>
      </c>
      <c r="M228" s="49"/>
      <c r="N228" s="2">
        <f t="shared" si="13"/>
        <v>3149269.4399999976</v>
      </c>
      <c r="O228" s="50">
        <f t="shared" si="14"/>
        <v>6.4246979544262561E-2</v>
      </c>
    </row>
    <row r="229" spans="1:15" ht="14.4" x14ac:dyDescent="0.3">
      <c r="A229" s="51">
        <v>427</v>
      </c>
      <c r="B229" s="52" t="s">
        <v>253</v>
      </c>
      <c r="C229" s="53">
        <v>37818110.7861</v>
      </c>
      <c r="D229" s="43"/>
      <c r="E229" s="54">
        <v>4922509.1261</v>
      </c>
      <c r="F229" s="55">
        <f t="shared" si="15"/>
        <v>0.13016274540898701</v>
      </c>
      <c r="G229" s="43"/>
      <c r="H229" s="54">
        <v>32895601.66</v>
      </c>
      <c r="I229" s="46"/>
      <c r="J229" s="56">
        <v>46237398</v>
      </c>
      <c r="K229" s="57"/>
      <c r="L229" s="58">
        <f t="shared" si="12"/>
        <v>51159907.126100004</v>
      </c>
      <c r="M229" s="49"/>
      <c r="N229" s="58">
        <f t="shared" si="13"/>
        <v>13341796.340000004</v>
      </c>
      <c r="O229" s="59">
        <f t="shared" si="14"/>
        <v>0.35278854661623565</v>
      </c>
    </row>
    <row r="230" spans="1:15" ht="14.4" x14ac:dyDescent="0.3">
      <c r="A230" s="40">
        <v>1996</v>
      </c>
      <c r="B230" s="41" t="s">
        <v>254</v>
      </c>
      <c r="C230" s="42">
        <v>2758429.3850000002</v>
      </c>
      <c r="D230" s="43"/>
      <c r="E230" s="44">
        <v>505590.41500000004</v>
      </c>
      <c r="F230" s="45">
        <f t="shared" si="15"/>
        <v>0.1832892361679942</v>
      </c>
      <c r="G230" s="43"/>
      <c r="H230" s="44">
        <v>2252838.9700000002</v>
      </c>
      <c r="I230" s="46"/>
      <c r="J230" s="47">
        <v>3530379</v>
      </c>
      <c r="K230" s="48"/>
      <c r="L230" s="2">
        <f t="shared" si="12"/>
        <v>4035969.415</v>
      </c>
      <c r="M230" s="49"/>
      <c r="N230" s="2">
        <f t="shared" si="13"/>
        <v>1277540.0299999998</v>
      </c>
      <c r="O230" s="50">
        <f t="shared" si="14"/>
        <v>0.46314037870503605</v>
      </c>
    </row>
    <row r="231" spans="1:15" ht="14.4" x14ac:dyDescent="0.3">
      <c r="A231" s="51">
        <v>1359</v>
      </c>
      <c r="B231" s="52" t="s">
        <v>255</v>
      </c>
      <c r="C231" s="53">
        <v>61475.83</v>
      </c>
      <c r="D231" s="43"/>
      <c r="E231" s="54">
        <v>8435.3399999999965</v>
      </c>
      <c r="F231" s="55">
        <f t="shared" si="15"/>
        <v>0.13721392618855241</v>
      </c>
      <c r="G231" s="43"/>
      <c r="H231" s="54">
        <v>53040.490000000005</v>
      </c>
      <c r="I231" s="46"/>
      <c r="J231" s="56">
        <v>53040.49</v>
      </c>
      <c r="K231" s="57"/>
      <c r="L231" s="58">
        <f t="shared" si="12"/>
        <v>61475.829999999994</v>
      </c>
      <c r="M231" s="49"/>
      <c r="N231" s="58">
        <f t="shared" si="13"/>
        <v>0</v>
      </c>
      <c r="O231" s="59">
        <f t="shared" si="14"/>
        <v>0</v>
      </c>
    </row>
    <row r="232" spans="1:15" ht="14.4" x14ac:dyDescent="0.3">
      <c r="A232" s="40">
        <v>434</v>
      </c>
      <c r="B232" s="41" t="s">
        <v>256</v>
      </c>
      <c r="C232" s="42">
        <v>1849667.9499999997</v>
      </c>
      <c r="D232" s="43"/>
      <c r="E232" s="44">
        <v>284472.94999999972</v>
      </c>
      <c r="F232" s="45">
        <f t="shared" si="15"/>
        <v>0.15379676660343267</v>
      </c>
      <c r="G232" s="43"/>
      <c r="H232" s="44">
        <v>1565195</v>
      </c>
      <c r="I232" s="46"/>
      <c r="J232" s="47">
        <v>2427763.34</v>
      </c>
      <c r="K232" s="48"/>
      <c r="L232" s="2">
        <f t="shared" si="12"/>
        <v>2712236.2899999996</v>
      </c>
      <c r="M232" s="49"/>
      <c r="N232" s="2">
        <f t="shared" si="13"/>
        <v>862568.33999999985</v>
      </c>
      <c r="O232" s="50">
        <f t="shared" si="14"/>
        <v>0.46633685792090412</v>
      </c>
    </row>
    <row r="233" spans="1:15" ht="14.4" x14ac:dyDescent="0.3">
      <c r="A233" s="51">
        <v>436</v>
      </c>
      <c r="B233" s="52" t="s">
        <v>257</v>
      </c>
      <c r="C233" s="53">
        <v>305477.62</v>
      </c>
      <c r="D233" s="43"/>
      <c r="E233" s="54">
        <v>72005.959999999992</v>
      </c>
      <c r="F233" s="55">
        <f t="shared" si="15"/>
        <v>0.23571599124020934</v>
      </c>
      <c r="G233" s="43"/>
      <c r="H233" s="54">
        <v>233471.66</v>
      </c>
      <c r="I233" s="46"/>
      <c r="J233" s="56">
        <v>508354.04000000004</v>
      </c>
      <c r="K233" s="57"/>
      <c r="L233" s="58">
        <f t="shared" si="12"/>
        <v>580360</v>
      </c>
      <c r="M233" s="49"/>
      <c r="N233" s="58">
        <f t="shared" si="13"/>
        <v>274882.38</v>
      </c>
      <c r="O233" s="59">
        <f t="shared" si="14"/>
        <v>0.89984457781227967</v>
      </c>
    </row>
    <row r="234" spans="1:15" ht="14.4" x14ac:dyDescent="0.3">
      <c r="A234" s="40">
        <v>440</v>
      </c>
      <c r="B234" s="41" t="s">
        <v>258</v>
      </c>
      <c r="C234" s="42">
        <v>1235458.1600000001</v>
      </c>
      <c r="D234" s="43"/>
      <c r="E234" s="44">
        <v>138787.81000000029</v>
      </c>
      <c r="F234" s="45">
        <f t="shared" si="15"/>
        <v>0.11233711872525111</v>
      </c>
      <c r="G234" s="43"/>
      <c r="H234" s="44">
        <v>1096670.3499999999</v>
      </c>
      <c r="I234" s="46"/>
      <c r="J234" s="47">
        <v>2031594.23</v>
      </c>
      <c r="K234" s="48"/>
      <c r="L234" s="2">
        <f t="shared" si="12"/>
        <v>2170382.04</v>
      </c>
      <c r="M234" s="49"/>
      <c r="N234" s="2">
        <f t="shared" si="13"/>
        <v>934923.87999999989</v>
      </c>
      <c r="O234" s="50">
        <f t="shared" si="14"/>
        <v>0.75674264841150085</v>
      </c>
    </row>
    <row r="235" spans="1:15" ht="14.4" x14ac:dyDescent="0.3">
      <c r="A235" s="51">
        <v>444</v>
      </c>
      <c r="B235" s="52" t="s">
        <v>259</v>
      </c>
      <c r="C235" s="53">
        <v>42355626.746599995</v>
      </c>
      <c r="D235" s="43"/>
      <c r="E235" s="54">
        <v>9702371.7465999946</v>
      </c>
      <c r="F235" s="55">
        <f t="shared" si="15"/>
        <v>0.22906925223055119</v>
      </c>
      <c r="G235" s="43"/>
      <c r="H235" s="54">
        <v>32653255</v>
      </c>
      <c r="I235" s="46"/>
      <c r="J235" s="56">
        <v>44318819</v>
      </c>
      <c r="K235" s="57"/>
      <c r="L235" s="58">
        <f t="shared" si="12"/>
        <v>54021190.746599995</v>
      </c>
      <c r="M235" s="49"/>
      <c r="N235" s="58">
        <f t="shared" si="13"/>
        <v>11665564</v>
      </c>
      <c r="O235" s="59">
        <f t="shared" si="14"/>
        <v>0.27541946362383668</v>
      </c>
    </row>
    <row r="236" spans="1:15" ht="14.4" x14ac:dyDescent="0.3">
      <c r="A236" s="40">
        <v>442</v>
      </c>
      <c r="B236" s="41" t="s">
        <v>260</v>
      </c>
      <c r="C236" s="42">
        <v>567313.43000000005</v>
      </c>
      <c r="D236" s="43"/>
      <c r="E236" s="44">
        <v>62058.5</v>
      </c>
      <c r="F236" s="45">
        <f t="shared" si="15"/>
        <v>0.10939014787645693</v>
      </c>
      <c r="G236" s="43"/>
      <c r="H236" s="44">
        <v>505254.93000000005</v>
      </c>
      <c r="I236" s="46"/>
      <c r="J236" s="47">
        <v>1032021</v>
      </c>
      <c r="K236" s="48"/>
      <c r="L236" s="2">
        <f t="shared" si="12"/>
        <v>1094079.5</v>
      </c>
      <c r="M236" s="49"/>
      <c r="N236" s="2">
        <f t="shared" si="13"/>
        <v>526766.06999999995</v>
      </c>
      <c r="O236" s="50">
        <f t="shared" si="14"/>
        <v>0.92852741032413055</v>
      </c>
    </row>
    <row r="237" spans="1:15" ht="14.4" x14ac:dyDescent="0.3">
      <c r="A237" s="51">
        <v>456</v>
      </c>
      <c r="B237" s="52" t="s">
        <v>261</v>
      </c>
      <c r="C237" s="53">
        <v>1978305.0976</v>
      </c>
      <c r="D237" s="43"/>
      <c r="E237" s="54">
        <v>359033.19759999984</v>
      </c>
      <c r="F237" s="55">
        <f t="shared" si="15"/>
        <v>0.1814852512059765</v>
      </c>
      <c r="G237" s="43"/>
      <c r="H237" s="54">
        <v>1619271.9000000001</v>
      </c>
      <c r="I237" s="46"/>
      <c r="J237" s="56">
        <v>3686753</v>
      </c>
      <c r="K237" s="57"/>
      <c r="L237" s="58">
        <f t="shared" si="12"/>
        <v>4045786.1975999996</v>
      </c>
      <c r="M237" s="49"/>
      <c r="N237" s="58">
        <f t="shared" si="13"/>
        <v>2067481.0999999996</v>
      </c>
      <c r="O237" s="59">
        <f t="shared" si="14"/>
        <v>1.0450769714480261</v>
      </c>
    </row>
    <row r="238" spans="1:15" ht="14.4" x14ac:dyDescent="0.3">
      <c r="A238" s="40">
        <v>462</v>
      </c>
      <c r="B238" s="41" t="s">
        <v>262</v>
      </c>
      <c r="C238" s="42">
        <v>2166423.25</v>
      </c>
      <c r="D238" s="43"/>
      <c r="E238" s="44">
        <v>192905.75</v>
      </c>
      <c r="F238" s="45">
        <f t="shared" si="15"/>
        <v>8.9043426763445233E-2</v>
      </c>
      <c r="G238" s="43"/>
      <c r="H238" s="44">
        <v>1973517.5</v>
      </c>
      <c r="I238" s="46"/>
      <c r="J238" s="47">
        <v>2721802.9699999997</v>
      </c>
      <c r="K238" s="48"/>
      <c r="L238" s="2">
        <f t="shared" si="12"/>
        <v>2914708.7199999997</v>
      </c>
      <c r="M238" s="49"/>
      <c r="N238" s="2">
        <f t="shared" si="13"/>
        <v>748285.46999999974</v>
      </c>
      <c r="O238" s="50">
        <f t="shared" si="14"/>
        <v>0.34540132912624516</v>
      </c>
    </row>
    <row r="239" spans="1:15" ht="14.4" x14ac:dyDescent="0.3">
      <c r="A239" s="51">
        <v>464</v>
      </c>
      <c r="B239" s="52" t="s">
        <v>263</v>
      </c>
      <c r="C239" s="53">
        <v>118134.63</v>
      </c>
      <c r="D239" s="43"/>
      <c r="E239" s="54">
        <v>64884.630000000005</v>
      </c>
      <c r="F239" s="55">
        <f t="shared" si="15"/>
        <v>0.54924309662628146</v>
      </c>
      <c r="G239" s="43"/>
      <c r="H239" s="54">
        <v>53250</v>
      </c>
      <c r="I239" s="46"/>
      <c r="J239" s="56">
        <v>53250</v>
      </c>
      <c r="K239" s="57"/>
      <c r="L239" s="58">
        <f t="shared" si="12"/>
        <v>118134.63</v>
      </c>
      <c r="M239" s="49"/>
      <c r="N239" s="58">
        <f t="shared" si="13"/>
        <v>0</v>
      </c>
      <c r="O239" s="59">
        <f t="shared" si="14"/>
        <v>0</v>
      </c>
    </row>
    <row r="240" spans="1:15" ht="14.4" x14ac:dyDescent="0.3">
      <c r="A240" s="40">
        <v>465</v>
      </c>
      <c r="B240" s="41" t="s">
        <v>264</v>
      </c>
      <c r="C240" s="42">
        <v>21740.53</v>
      </c>
      <c r="D240" s="43"/>
      <c r="E240" s="44">
        <v>403.04999999999927</v>
      </c>
      <c r="F240" s="45">
        <f t="shared" si="15"/>
        <v>1.8539106452326568E-2</v>
      </c>
      <c r="G240" s="43"/>
      <c r="H240" s="44">
        <v>21337.48</v>
      </c>
      <c r="I240" s="46"/>
      <c r="J240" s="47">
        <v>39547</v>
      </c>
      <c r="K240" s="48"/>
      <c r="L240" s="2">
        <f t="shared" si="12"/>
        <v>39950.050000000003</v>
      </c>
      <c r="M240" s="49"/>
      <c r="N240" s="2">
        <f t="shared" si="13"/>
        <v>18209.520000000004</v>
      </c>
      <c r="O240" s="50">
        <f t="shared" si="14"/>
        <v>0.83758399634231573</v>
      </c>
    </row>
    <row r="241" spans="1:15" ht="14.4" x14ac:dyDescent="0.3">
      <c r="A241" s="51">
        <v>466</v>
      </c>
      <c r="B241" s="52" t="s">
        <v>265</v>
      </c>
      <c r="C241" s="53">
        <v>1743250.7973</v>
      </c>
      <c r="D241" s="43"/>
      <c r="E241" s="54">
        <v>376242.4672999999</v>
      </c>
      <c r="F241" s="55">
        <f t="shared" si="15"/>
        <v>0.21582807699427742</v>
      </c>
      <c r="G241" s="43"/>
      <c r="H241" s="54">
        <v>1367008.33</v>
      </c>
      <c r="I241" s="46"/>
      <c r="J241" s="56">
        <v>3148493</v>
      </c>
      <c r="K241" s="57"/>
      <c r="L241" s="58">
        <f t="shared" si="12"/>
        <v>3524735.4672999997</v>
      </c>
      <c r="M241" s="49"/>
      <c r="N241" s="58">
        <f t="shared" si="13"/>
        <v>1781484.6699999997</v>
      </c>
      <c r="O241" s="59">
        <f t="shared" si="14"/>
        <v>1.0219325141048079</v>
      </c>
    </row>
    <row r="242" spans="1:15" ht="14.4" x14ac:dyDescent="0.3">
      <c r="A242" s="40">
        <v>468</v>
      </c>
      <c r="B242" s="41" t="s">
        <v>266</v>
      </c>
      <c r="C242" s="42">
        <v>2592840.1536999997</v>
      </c>
      <c r="D242" s="43"/>
      <c r="E242" s="44">
        <v>509372.90369999968</v>
      </c>
      <c r="F242" s="45">
        <f t="shared" si="15"/>
        <v>0.19645364677537921</v>
      </c>
      <c r="G242" s="43"/>
      <c r="H242" s="44">
        <v>2083467.25</v>
      </c>
      <c r="I242" s="46"/>
      <c r="J242" s="47">
        <v>3715301</v>
      </c>
      <c r="K242" s="48"/>
      <c r="L242" s="2">
        <f t="shared" si="12"/>
        <v>4224673.9036999997</v>
      </c>
      <c r="M242" s="49"/>
      <c r="N242" s="2">
        <f t="shared" si="13"/>
        <v>1631833.75</v>
      </c>
      <c r="O242" s="50">
        <f t="shared" si="14"/>
        <v>0.62936149290628762</v>
      </c>
    </row>
    <row r="243" spans="1:15" ht="14.4" x14ac:dyDescent="0.3">
      <c r="A243" s="51">
        <v>470</v>
      </c>
      <c r="B243" s="52" t="s">
        <v>267</v>
      </c>
      <c r="C243" s="53">
        <v>0</v>
      </c>
      <c r="D243" s="43"/>
      <c r="E243" s="54">
        <v>0</v>
      </c>
      <c r="F243" s="55">
        <v>0</v>
      </c>
      <c r="G243" s="43"/>
      <c r="H243" s="54">
        <v>0</v>
      </c>
      <c r="I243" s="46"/>
      <c r="J243" s="56">
        <v>23865</v>
      </c>
      <c r="K243" s="57"/>
      <c r="L243" s="58">
        <f t="shared" si="12"/>
        <v>23865</v>
      </c>
      <c r="M243" s="49"/>
      <c r="N243" s="58">
        <f t="shared" si="13"/>
        <v>23865</v>
      </c>
      <c r="O243" s="59">
        <f t="shared" si="14"/>
        <v>1</v>
      </c>
    </row>
    <row r="244" spans="1:15" ht="14.4" x14ac:dyDescent="0.3">
      <c r="A244" s="40">
        <v>471</v>
      </c>
      <c r="B244" s="41" t="s">
        <v>268</v>
      </c>
      <c r="C244" s="42">
        <v>72559.649999999994</v>
      </c>
      <c r="D244" s="43"/>
      <c r="E244" s="44">
        <v>6581.8299999999872</v>
      </c>
      <c r="F244" s="45">
        <f t="shared" si="15"/>
        <v>9.0709230267786406E-2</v>
      </c>
      <c r="G244" s="43"/>
      <c r="H244" s="44">
        <v>65977.820000000007</v>
      </c>
      <c r="I244" s="46"/>
      <c r="J244" s="47">
        <v>90938.75</v>
      </c>
      <c r="K244" s="48"/>
      <c r="L244" s="2">
        <f t="shared" si="12"/>
        <v>97520.579999999987</v>
      </c>
      <c r="M244" s="49"/>
      <c r="N244" s="2">
        <f t="shared" si="13"/>
        <v>24960.929999999993</v>
      </c>
      <c r="O244" s="50">
        <f t="shared" si="14"/>
        <v>0.34400565603610261</v>
      </c>
    </row>
    <row r="245" spans="1:15" ht="14.4" x14ac:dyDescent="0.3">
      <c r="A245" s="51">
        <v>473</v>
      </c>
      <c r="B245" s="52" t="s">
        <v>269</v>
      </c>
      <c r="C245" s="53">
        <v>7231295.2967999997</v>
      </c>
      <c r="D245" s="43"/>
      <c r="E245" s="54">
        <v>4821200.2967999997</v>
      </c>
      <c r="F245" s="55">
        <f t="shared" si="15"/>
        <v>0.66671323724443698</v>
      </c>
      <c r="G245" s="43"/>
      <c r="H245" s="54">
        <v>2410095</v>
      </c>
      <c r="I245" s="46"/>
      <c r="J245" s="56">
        <v>3724010</v>
      </c>
      <c r="K245" s="57"/>
      <c r="L245" s="58">
        <f t="shared" si="12"/>
        <v>8545210.2967999987</v>
      </c>
      <c r="M245" s="49"/>
      <c r="N245" s="58">
        <f t="shared" si="13"/>
        <v>1313914.9999999991</v>
      </c>
      <c r="O245" s="59">
        <f t="shared" si="14"/>
        <v>0.18169842968263708</v>
      </c>
    </row>
    <row r="246" spans="1:15" ht="14.4" x14ac:dyDescent="0.3">
      <c r="A246" s="40">
        <v>475</v>
      </c>
      <c r="B246" s="41" t="s">
        <v>270</v>
      </c>
      <c r="C246" s="42">
        <v>2973420.2629999993</v>
      </c>
      <c r="D246" s="43"/>
      <c r="E246" s="44">
        <v>1208005.2629999993</v>
      </c>
      <c r="F246" s="45">
        <f t="shared" si="15"/>
        <v>0.40626791914749238</v>
      </c>
      <c r="G246" s="43"/>
      <c r="H246" s="44">
        <v>1765415</v>
      </c>
      <c r="I246" s="46"/>
      <c r="J246" s="47">
        <v>3309779.33</v>
      </c>
      <c r="K246" s="48"/>
      <c r="L246" s="2">
        <f t="shared" si="12"/>
        <v>4517784.5929999994</v>
      </c>
      <c r="M246" s="49"/>
      <c r="N246" s="2">
        <f t="shared" si="13"/>
        <v>1544364.33</v>
      </c>
      <c r="O246" s="50">
        <f t="shared" si="14"/>
        <v>0.51938985861414388</v>
      </c>
    </row>
    <row r="247" spans="1:15" ht="14.4" x14ac:dyDescent="0.3">
      <c r="A247" s="51">
        <v>477</v>
      </c>
      <c r="B247" s="52" t="s">
        <v>271</v>
      </c>
      <c r="C247" s="53">
        <v>138556.53</v>
      </c>
      <c r="D247" s="43"/>
      <c r="E247" s="54">
        <v>71461.53</v>
      </c>
      <c r="F247" s="55">
        <f t="shared" si="15"/>
        <v>0.515757214762812</v>
      </c>
      <c r="G247" s="43"/>
      <c r="H247" s="54">
        <v>67095</v>
      </c>
      <c r="I247" s="46"/>
      <c r="J247" s="56">
        <v>67095</v>
      </c>
      <c r="K247" s="57"/>
      <c r="L247" s="58">
        <f t="shared" si="12"/>
        <v>138556.53</v>
      </c>
      <c r="M247" s="49"/>
      <c r="N247" s="58">
        <f t="shared" si="13"/>
        <v>0</v>
      </c>
      <c r="O247" s="59">
        <f t="shared" si="14"/>
        <v>0</v>
      </c>
    </row>
    <row r="248" spans="1:15" ht="14.4" x14ac:dyDescent="0.3">
      <c r="A248" s="40">
        <v>480</v>
      </c>
      <c r="B248" s="41" t="s">
        <v>272</v>
      </c>
      <c r="C248" s="42">
        <v>21072565.304400001</v>
      </c>
      <c r="D248" s="43"/>
      <c r="E248" s="44">
        <v>15571366.964400001</v>
      </c>
      <c r="F248" s="45">
        <f t="shared" si="15"/>
        <v>0.73894026377266286</v>
      </c>
      <c r="G248" s="43"/>
      <c r="H248" s="44">
        <v>5501198.3399999999</v>
      </c>
      <c r="I248" s="46"/>
      <c r="J248" s="47">
        <v>9307641.5899999999</v>
      </c>
      <c r="K248" s="48"/>
      <c r="L248" s="2">
        <f t="shared" si="12"/>
        <v>24879008.554400001</v>
      </c>
      <c r="M248" s="49"/>
      <c r="N248" s="2">
        <f t="shared" si="13"/>
        <v>3806443.25</v>
      </c>
      <c r="O248" s="50">
        <f t="shared" si="14"/>
        <v>0.18063501975268317</v>
      </c>
    </row>
    <row r="249" spans="1:15" ht="14.4" x14ac:dyDescent="0.3">
      <c r="A249" s="51">
        <v>1060</v>
      </c>
      <c r="B249" s="52" t="s">
        <v>273</v>
      </c>
      <c r="C249" s="53">
        <v>16880397.532899998</v>
      </c>
      <c r="D249" s="43"/>
      <c r="E249" s="54">
        <v>1631476.0528999977</v>
      </c>
      <c r="F249" s="55">
        <f t="shared" si="15"/>
        <v>9.6649148796421461E-2</v>
      </c>
      <c r="G249" s="43"/>
      <c r="H249" s="54">
        <v>15248921.48</v>
      </c>
      <c r="I249" s="46"/>
      <c r="J249" s="56">
        <v>23848490.190000001</v>
      </c>
      <c r="K249" s="57"/>
      <c r="L249" s="58">
        <f t="shared" si="12"/>
        <v>25479966.242899999</v>
      </c>
      <c r="M249" s="49"/>
      <c r="N249" s="58">
        <f t="shared" si="13"/>
        <v>8599568.7100000009</v>
      </c>
      <c r="O249" s="59">
        <f t="shared" si="14"/>
        <v>0.50944112502323413</v>
      </c>
    </row>
    <row r="250" spans="1:15" ht="14.4" x14ac:dyDescent="0.3">
      <c r="A250" s="40">
        <v>491</v>
      </c>
      <c r="B250" s="41" t="s">
        <v>274</v>
      </c>
      <c r="C250" s="42">
        <v>140903.51</v>
      </c>
      <c r="D250" s="43"/>
      <c r="E250" s="44">
        <v>25414.279999999984</v>
      </c>
      <c r="F250" s="45">
        <f t="shared" si="15"/>
        <v>0.18036655013065311</v>
      </c>
      <c r="G250" s="43"/>
      <c r="H250" s="44">
        <v>115489.23000000003</v>
      </c>
      <c r="I250" s="46"/>
      <c r="J250" s="47">
        <v>274481.03999999998</v>
      </c>
      <c r="K250" s="48"/>
      <c r="L250" s="2">
        <f t="shared" si="12"/>
        <v>299895.31999999995</v>
      </c>
      <c r="M250" s="49"/>
      <c r="N250" s="2">
        <f t="shared" si="13"/>
        <v>158991.80999999994</v>
      </c>
      <c r="O250" s="50">
        <f t="shared" si="14"/>
        <v>1.1283736650705147</v>
      </c>
    </row>
    <row r="251" spans="1:15" ht="14.4" x14ac:dyDescent="0.3">
      <c r="A251" s="69">
        <v>1736</v>
      </c>
      <c r="B251" s="70" t="s">
        <v>275</v>
      </c>
      <c r="C251" s="71">
        <v>2406876.0299999998</v>
      </c>
      <c r="D251" s="43"/>
      <c r="E251" s="72">
        <v>242688.79000000004</v>
      </c>
      <c r="F251" s="73">
        <f t="shared" si="15"/>
        <v>0.10083144581401646</v>
      </c>
      <c r="G251" s="43"/>
      <c r="H251" s="72">
        <v>2164187.2399999998</v>
      </c>
      <c r="I251" s="46"/>
      <c r="J251" s="77">
        <v>0</v>
      </c>
      <c r="K251" s="57"/>
      <c r="L251" s="75">
        <f t="shared" si="12"/>
        <v>242688.79000000004</v>
      </c>
      <c r="M251" s="49"/>
      <c r="N251" s="75">
        <f t="shared" si="13"/>
        <v>-2164187.2399999998</v>
      </c>
      <c r="O251" s="78">
        <f t="shared" si="14"/>
        <v>-0.89916855418598352</v>
      </c>
    </row>
    <row r="252" spans="1:15" ht="14.4" x14ac:dyDescent="0.3">
      <c r="A252" s="40">
        <v>1354</v>
      </c>
      <c r="B252" s="41" t="s">
        <v>276</v>
      </c>
      <c r="C252" s="42">
        <v>52807.430000000008</v>
      </c>
      <c r="D252" s="43"/>
      <c r="E252" s="44">
        <v>1150.7800000000061</v>
      </c>
      <c r="F252" s="45">
        <f t="shared" si="15"/>
        <v>2.1792009192645921E-2</v>
      </c>
      <c r="G252" s="43"/>
      <c r="H252" s="44">
        <v>51656.65</v>
      </c>
      <c r="I252" s="46"/>
      <c r="J252" s="47">
        <v>110350</v>
      </c>
      <c r="K252" s="48"/>
      <c r="L252" s="2">
        <f t="shared" si="12"/>
        <v>111500.78</v>
      </c>
      <c r="M252" s="49"/>
      <c r="N252" s="2">
        <f t="shared" si="13"/>
        <v>58693.349999999991</v>
      </c>
      <c r="O252" s="50">
        <f t="shared" si="14"/>
        <v>1.1114600729480677</v>
      </c>
    </row>
    <row r="253" spans="1:15" ht="14.4" x14ac:dyDescent="0.3">
      <c r="A253" s="69">
        <v>495</v>
      </c>
      <c r="B253" s="70" t="s">
        <v>277</v>
      </c>
      <c r="C253" s="71">
        <v>33568104.413099997</v>
      </c>
      <c r="D253" s="43"/>
      <c r="E253" s="72">
        <v>17396434.413099997</v>
      </c>
      <c r="F253" s="73">
        <f t="shared" si="15"/>
        <v>0.51824297848379597</v>
      </c>
      <c r="G253" s="43"/>
      <c r="H253" s="72">
        <v>16171670</v>
      </c>
      <c r="I253" s="46"/>
      <c r="J253" s="77">
        <v>0</v>
      </c>
      <c r="K253" s="57"/>
      <c r="L253" s="75">
        <f t="shared" si="12"/>
        <v>17396434.413099997</v>
      </c>
      <c r="M253" s="49"/>
      <c r="N253" s="75">
        <f t="shared" si="13"/>
        <v>-16171670</v>
      </c>
      <c r="O253" s="78">
        <f t="shared" si="14"/>
        <v>-0.48175702151620409</v>
      </c>
    </row>
    <row r="254" spans="1:15" ht="14.4" x14ac:dyDescent="0.3">
      <c r="A254" s="40">
        <v>503</v>
      </c>
      <c r="B254" s="41" t="s">
        <v>278</v>
      </c>
      <c r="C254" s="42">
        <v>32332.85</v>
      </c>
      <c r="D254" s="43"/>
      <c r="E254" s="44">
        <v>1359.75</v>
      </c>
      <c r="F254" s="45">
        <f t="shared" si="15"/>
        <v>4.2054752364854939E-2</v>
      </c>
      <c r="G254" s="43"/>
      <c r="H254" s="44">
        <v>30973.1</v>
      </c>
      <c r="I254" s="46"/>
      <c r="J254" s="47">
        <v>30000</v>
      </c>
      <c r="K254" s="48"/>
      <c r="L254" s="2">
        <f t="shared" si="12"/>
        <v>31359.75</v>
      </c>
      <c r="M254" s="49"/>
      <c r="N254" s="2">
        <f t="shared" si="13"/>
        <v>-973.09999999999854</v>
      </c>
      <c r="O254" s="50">
        <f t="shared" si="14"/>
        <v>-3.0096326182195463E-2</v>
      </c>
    </row>
    <row r="255" spans="1:15" ht="14.4" x14ac:dyDescent="0.3">
      <c r="A255" s="51">
        <v>1413</v>
      </c>
      <c r="B255" s="52" t="s">
        <v>279</v>
      </c>
      <c r="C255" s="53">
        <v>411749.3628</v>
      </c>
      <c r="D255" s="43"/>
      <c r="E255" s="54">
        <v>35601.552800000005</v>
      </c>
      <c r="F255" s="55">
        <f t="shared" si="15"/>
        <v>8.6464135749720228E-2</v>
      </c>
      <c r="G255" s="43"/>
      <c r="H255" s="54">
        <v>376147.81</v>
      </c>
      <c r="I255" s="46"/>
      <c r="J255" s="56">
        <v>729386.17999999993</v>
      </c>
      <c r="K255" s="57"/>
      <c r="L255" s="58">
        <f t="shared" si="12"/>
        <v>764987.73279999988</v>
      </c>
      <c r="M255" s="49"/>
      <c r="N255" s="58">
        <f t="shared" si="13"/>
        <v>353238.36999999988</v>
      </c>
      <c r="O255" s="59">
        <f t="shared" si="14"/>
        <v>0.85789657960340104</v>
      </c>
    </row>
    <row r="256" spans="1:15" ht="14.4" x14ac:dyDescent="0.3">
      <c r="A256" s="40">
        <v>508</v>
      </c>
      <c r="B256" s="41" t="s">
        <v>280</v>
      </c>
      <c r="C256" s="42">
        <v>349501.36</v>
      </c>
      <c r="D256" s="43"/>
      <c r="E256" s="44">
        <v>248444.69999999998</v>
      </c>
      <c r="F256" s="45">
        <f t="shared" si="15"/>
        <v>0.71085474459956322</v>
      </c>
      <c r="G256" s="43"/>
      <c r="H256" s="44">
        <v>101056.66</v>
      </c>
      <c r="I256" s="46"/>
      <c r="J256" s="47">
        <v>152242.31</v>
      </c>
      <c r="K256" s="48"/>
      <c r="L256" s="2">
        <f t="shared" si="12"/>
        <v>400687.01</v>
      </c>
      <c r="M256" s="49"/>
      <c r="N256" s="2">
        <f t="shared" si="13"/>
        <v>51185.650000000023</v>
      </c>
      <c r="O256" s="50">
        <f t="shared" si="14"/>
        <v>0.14645336430164399</v>
      </c>
    </row>
    <row r="257" spans="1:15" ht="14.4" x14ac:dyDescent="0.3">
      <c r="A257" s="69">
        <v>509</v>
      </c>
      <c r="B257" s="70" t="s">
        <v>281</v>
      </c>
      <c r="C257" s="71">
        <v>243533.50999999998</v>
      </c>
      <c r="D257" s="43"/>
      <c r="E257" s="72">
        <v>24239.879999999976</v>
      </c>
      <c r="F257" s="73">
        <f t="shared" si="15"/>
        <v>9.9534064121196211E-2</v>
      </c>
      <c r="G257" s="43"/>
      <c r="H257" s="72">
        <v>219293.63</v>
      </c>
      <c r="I257" s="46"/>
      <c r="J257" s="77">
        <v>0</v>
      </c>
      <c r="K257" s="57"/>
      <c r="L257" s="75">
        <f t="shared" si="12"/>
        <v>24239.879999999976</v>
      </c>
      <c r="M257" s="49"/>
      <c r="N257" s="75">
        <f t="shared" si="13"/>
        <v>-219293.63</v>
      </c>
      <c r="O257" s="78">
        <f t="shared" si="14"/>
        <v>-0.90046593587880375</v>
      </c>
    </row>
    <row r="258" spans="1:15" ht="14.4" x14ac:dyDescent="0.3">
      <c r="A258" s="40">
        <v>518</v>
      </c>
      <c r="B258" s="41" t="s">
        <v>282</v>
      </c>
      <c r="C258" s="42">
        <v>13099881.275699999</v>
      </c>
      <c r="D258" s="43"/>
      <c r="E258" s="44">
        <v>8574341.2756999992</v>
      </c>
      <c r="F258" s="45">
        <f t="shared" si="15"/>
        <v>0.65453580038204007</v>
      </c>
      <c r="G258" s="43"/>
      <c r="H258" s="44">
        <v>4525540</v>
      </c>
      <c r="I258" s="46"/>
      <c r="J258" s="47">
        <v>8542199.8599999994</v>
      </c>
      <c r="K258" s="48"/>
      <c r="L258" s="2">
        <f t="shared" si="12"/>
        <v>17116541.135699999</v>
      </c>
      <c r="M258" s="49"/>
      <c r="N258" s="2">
        <f t="shared" si="13"/>
        <v>4016659.8599999994</v>
      </c>
      <c r="O258" s="50">
        <f t="shared" si="14"/>
        <v>0.30661803534439797</v>
      </c>
    </row>
    <row r="259" spans="1:15" ht="14.4" x14ac:dyDescent="0.3">
      <c r="A259" s="51">
        <v>1737</v>
      </c>
      <c r="B259" s="52" t="s">
        <v>283</v>
      </c>
      <c r="C259" s="53">
        <v>329269.64</v>
      </c>
      <c r="D259" s="43"/>
      <c r="E259" s="54">
        <v>86331.300000000017</v>
      </c>
      <c r="F259" s="55">
        <f t="shared" si="15"/>
        <v>0.26219028271176176</v>
      </c>
      <c r="G259" s="43"/>
      <c r="H259" s="54">
        <v>242938.34</v>
      </c>
      <c r="I259" s="46"/>
      <c r="J259" s="56">
        <v>242938.34</v>
      </c>
      <c r="K259" s="57"/>
      <c r="L259" s="58">
        <f t="shared" si="12"/>
        <v>329269.64</v>
      </c>
      <c r="M259" s="49"/>
      <c r="N259" s="58">
        <f t="shared" si="13"/>
        <v>0</v>
      </c>
      <c r="O259" s="59">
        <f t="shared" si="14"/>
        <v>0</v>
      </c>
    </row>
    <row r="260" spans="1:15" ht="14.4" x14ac:dyDescent="0.3">
      <c r="A260" s="40">
        <v>524</v>
      </c>
      <c r="B260" s="41" t="s">
        <v>284</v>
      </c>
      <c r="C260" s="42">
        <v>9575281.3991999999</v>
      </c>
      <c r="D260" s="43"/>
      <c r="E260" s="44">
        <v>4943478.0592</v>
      </c>
      <c r="F260" s="45">
        <f t="shared" si="15"/>
        <v>0.51627496395176653</v>
      </c>
      <c r="G260" s="43"/>
      <c r="H260" s="44">
        <v>4631803.34</v>
      </c>
      <c r="I260" s="46"/>
      <c r="J260" s="47">
        <v>7009887.5199999996</v>
      </c>
      <c r="K260" s="48"/>
      <c r="L260" s="2">
        <f t="shared" si="12"/>
        <v>11953365.5792</v>
      </c>
      <c r="M260" s="49"/>
      <c r="N260" s="2">
        <f t="shared" si="13"/>
        <v>2378084.1799999997</v>
      </c>
      <c r="O260" s="50">
        <f t="shared" si="14"/>
        <v>0.24835658408939135</v>
      </c>
    </row>
    <row r="261" spans="1:15" ht="14.4" x14ac:dyDescent="0.3">
      <c r="A261" s="51">
        <v>1671</v>
      </c>
      <c r="B261" s="52" t="s">
        <v>285</v>
      </c>
      <c r="C261" s="53">
        <v>5232273.2966</v>
      </c>
      <c r="D261" s="43"/>
      <c r="E261" s="54">
        <v>1865334.9566000002</v>
      </c>
      <c r="F261" s="55">
        <f t="shared" si="15"/>
        <v>0.35650564312306077</v>
      </c>
      <c r="G261" s="43"/>
      <c r="H261" s="54">
        <v>3366938.34</v>
      </c>
      <c r="I261" s="46"/>
      <c r="J261" s="56">
        <v>5910708</v>
      </c>
      <c r="K261" s="57"/>
      <c r="L261" s="58">
        <f t="shared" si="12"/>
        <v>7776042.9566000002</v>
      </c>
      <c r="M261" s="49"/>
      <c r="N261" s="58">
        <f t="shared" si="13"/>
        <v>2543769.66</v>
      </c>
      <c r="O261" s="59">
        <f t="shared" si="14"/>
        <v>0.48616911155099163</v>
      </c>
    </row>
    <row r="262" spans="1:15" ht="14.4" x14ac:dyDescent="0.3">
      <c r="A262" s="40">
        <v>532</v>
      </c>
      <c r="B262" s="41" t="s">
        <v>286</v>
      </c>
      <c r="C262" s="42">
        <v>1738147.8626000001</v>
      </c>
      <c r="D262" s="43"/>
      <c r="E262" s="44">
        <v>1299131.2026000002</v>
      </c>
      <c r="F262" s="45">
        <f t="shared" si="15"/>
        <v>0.74742271963945639</v>
      </c>
      <c r="G262" s="43"/>
      <c r="H262" s="44">
        <v>439016.66</v>
      </c>
      <c r="I262" s="46"/>
      <c r="J262" s="47">
        <v>671004</v>
      </c>
      <c r="K262" s="48"/>
      <c r="L262" s="2">
        <f t="shared" si="12"/>
        <v>1970135.2026000002</v>
      </c>
      <c r="M262" s="49"/>
      <c r="N262" s="2">
        <f t="shared" si="13"/>
        <v>231987.34000000008</v>
      </c>
      <c r="O262" s="50">
        <f t="shared" si="14"/>
        <v>0.13346812718969889</v>
      </c>
    </row>
    <row r="263" spans="1:15" ht="14.4" x14ac:dyDescent="0.3">
      <c r="A263" s="51">
        <v>534</v>
      </c>
      <c r="B263" s="52" t="s">
        <v>287</v>
      </c>
      <c r="C263" s="53">
        <v>240928.52</v>
      </c>
      <c r="D263" s="43"/>
      <c r="E263" s="54">
        <v>26418.420000000013</v>
      </c>
      <c r="F263" s="55">
        <f t="shared" si="15"/>
        <v>0.10965252266522874</v>
      </c>
      <c r="G263" s="43"/>
      <c r="H263" s="54">
        <v>214510.09999999998</v>
      </c>
      <c r="I263" s="46"/>
      <c r="J263" s="56">
        <v>282564.88</v>
      </c>
      <c r="K263" s="57"/>
      <c r="L263" s="58">
        <f t="shared" si="12"/>
        <v>308983.30000000005</v>
      </c>
      <c r="M263" s="49"/>
      <c r="N263" s="58">
        <f t="shared" si="13"/>
        <v>68054.780000000057</v>
      </c>
      <c r="O263" s="59">
        <f t="shared" si="14"/>
        <v>0.28246875878372579</v>
      </c>
    </row>
    <row r="264" spans="1:15" ht="14.4" x14ac:dyDescent="0.3">
      <c r="A264" s="40">
        <v>537</v>
      </c>
      <c r="B264" s="41" t="s">
        <v>288</v>
      </c>
      <c r="C264" s="42">
        <v>20640082.618799999</v>
      </c>
      <c r="D264" s="43"/>
      <c r="E264" s="44">
        <v>7544369.2787999995</v>
      </c>
      <c r="F264" s="45">
        <f t="shared" si="15"/>
        <v>0.36552030426119603</v>
      </c>
      <c r="G264" s="43"/>
      <c r="H264" s="44">
        <v>13095713.34</v>
      </c>
      <c r="I264" s="46"/>
      <c r="J264" s="47">
        <v>23242037.579999998</v>
      </c>
      <c r="K264" s="48"/>
      <c r="L264" s="2">
        <f t="shared" si="12"/>
        <v>30786406.858799998</v>
      </c>
      <c r="M264" s="49"/>
      <c r="N264" s="2">
        <f t="shared" si="13"/>
        <v>10146324.239999998</v>
      </c>
      <c r="O264" s="50">
        <f t="shared" si="14"/>
        <v>0.49158350900970854</v>
      </c>
    </row>
    <row r="265" spans="1:15" ht="14.4" x14ac:dyDescent="0.3">
      <c r="A265" s="87">
        <v>542</v>
      </c>
      <c r="B265" s="88" t="s">
        <v>289</v>
      </c>
      <c r="C265" s="89">
        <v>21612236.367599998</v>
      </c>
      <c r="D265" s="90"/>
      <c r="E265" s="91">
        <v>2968115.8075999953</v>
      </c>
      <c r="F265" s="92">
        <f t="shared" si="15"/>
        <v>0.13733496881653806</v>
      </c>
      <c r="G265" s="90"/>
      <c r="H265" s="91">
        <v>18644120.560000002</v>
      </c>
      <c r="I265" s="93"/>
      <c r="J265" s="94">
        <v>33198002</v>
      </c>
      <c r="K265" s="95"/>
      <c r="L265" s="96">
        <f t="shared" si="12"/>
        <v>36166117.807599992</v>
      </c>
      <c r="M265" s="97"/>
      <c r="N265" s="96">
        <f t="shared" si="13"/>
        <v>14553881.439999994</v>
      </c>
      <c r="O265" s="98">
        <f t="shared" si="14"/>
        <v>0.67340932203658743</v>
      </c>
    </row>
    <row r="266" spans="1:15" x14ac:dyDescent="0.25">
      <c r="A266" s="99"/>
      <c r="E266" s="44"/>
      <c r="F266" s="44"/>
      <c r="G266" s="44"/>
      <c r="H266" s="44"/>
    </row>
  </sheetData>
  <mergeCells count="2">
    <mergeCell ref="E1:J1"/>
    <mergeCell ref="H4:K4"/>
  </mergeCells>
  <pageMargins left="0.7" right="0.7" top="0.75" bottom="0.75" header="0.3" footer="0.3"/>
  <pageSetup scale="78" orientation="landscape" r:id="rId1"/>
  <headerFooter>
    <oddHeader>&amp;L2022-23 School Budgets -- Over/Under 100% EPS
&amp;RFY23 Budget Data as of Sept 28,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Batista, Ida</dc:creator>
  <cp:lastModifiedBy>Batista, Ida</cp:lastModifiedBy>
  <cp:lastPrinted>2023-10-02T17:50:21Z</cp:lastPrinted>
  <dcterms:created xsi:type="dcterms:W3CDTF">2023-10-02T17:46:46Z</dcterms:created>
  <dcterms:modified xsi:type="dcterms:W3CDTF">2023-10-02T18:35:01Z</dcterms:modified>
</cp:coreProperties>
</file>