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stateofmaine-my.sharepoint.com/personal/chad_lewis_maine_gov/Documents/Desktop/"/>
    </mc:Choice>
  </mc:AlternateContent>
  <xr:revisionPtr revIDLastSave="0" documentId="13_ncr:1_{2B4A3BD6-3BD4-4ADF-BECE-91D7F31F998F}" xr6:coauthVersionLast="45" xr6:coauthVersionMax="47" xr10:uidLastSave="{00000000-0000-0000-0000-000000000000}"/>
  <bookViews>
    <workbookView xWindow="22932" yWindow="-108" windowWidth="23256" windowHeight="12576" tabRatio="881" xr2:uid="{00000000-000D-0000-FFFF-FFFF00000000}"/>
  </bookViews>
  <sheets>
    <sheet name="Scoring Rubric" sheetId="6" r:id="rId1"/>
    <sheet name="MASTER" sheetId="11" r:id="rId2"/>
    <sheet name="Full Suite" sheetId="3" r:id="rId3"/>
    <sheet name="Full Suite SO" sheetId="20" r:id="rId4"/>
    <sheet name="Supplier Portal" sheetId="16" r:id="rId5"/>
    <sheet name="Supplier Portal SO" sheetId="29" r:id="rId6"/>
    <sheet name="Supplier Enablement-Mgmt" sheetId="22" r:id="rId7"/>
    <sheet name="Supplier Enablement-Mgmt SO" sheetId="30" r:id="rId8"/>
    <sheet name="Buyer Portal" sheetId="15" r:id="rId9"/>
    <sheet name="Buyer Portal SO" sheetId="31" r:id="rId10"/>
    <sheet name="Need Identification" sheetId="21" r:id="rId11"/>
    <sheet name="Need Identification SO" sheetId="32" r:id="rId12"/>
    <sheet name="Request through Pay" sheetId="23" r:id="rId13"/>
    <sheet name="Request through Pay SO" sheetId="33" r:id="rId14"/>
    <sheet name="Catalog Capability" sheetId="24" r:id="rId15"/>
    <sheet name="Catalog Capability SO" sheetId="34" r:id="rId16"/>
    <sheet name="Sourcing-Bid Mgmt" sheetId="25" r:id="rId17"/>
    <sheet name="Sourcing-Bid Mgmt SO" sheetId="35" r:id="rId18"/>
    <sheet name="Contract Mgmt" sheetId="26" r:id="rId19"/>
    <sheet name="Contract Mgmt SO" sheetId="36" r:id="rId20"/>
    <sheet name="Vendor Performance" sheetId="27" r:id="rId21"/>
    <sheet name="Vendor Performance SO" sheetId="37" r:id="rId22"/>
    <sheet name="Purchasing-Data Analytics" sheetId="28" r:id="rId23"/>
    <sheet name="Purchasing-Data Analytics SO" sheetId="38" r:id="rId24"/>
    <sheet name="Implementation Services Only" sheetId="17" r:id="rId25"/>
    <sheet name="Managed Services Only" sheetId="19"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38" l="1"/>
  <c r="H45" i="20" s="1"/>
  <c r="K45" i="20" s="1"/>
  <c r="K37" i="38"/>
  <c r="K36" i="28"/>
  <c r="H36" i="37"/>
  <c r="H44" i="20" s="1"/>
  <c r="K44" i="20" s="1"/>
  <c r="K27" i="37"/>
  <c r="K36" i="27"/>
  <c r="H36" i="36"/>
  <c r="H43" i="20" s="1"/>
  <c r="K43" i="20" s="1"/>
  <c r="K35" i="36"/>
  <c r="K36" i="26"/>
  <c r="H36" i="34"/>
  <c r="K36" i="34" s="1"/>
  <c r="H36" i="35"/>
  <c r="K36" i="35" s="1"/>
  <c r="K27" i="35"/>
  <c r="K36" i="25"/>
  <c r="K58" i="34"/>
  <c r="K35" i="34"/>
  <c r="K36" i="24"/>
  <c r="K58" i="33"/>
  <c r="H36" i="33"/>
  <c r="K36" i="33" s="1"/>
  <c r="K37" i="33"/>
  <c r="K36" i="23"/>
  <c r="H36" i="32"/>
  <c r="K36" i="32" s="1"/>
  <c r="K36" i="21"/>
  <c r="H36" i="31"/>
  <c r="K36" i="31" s="1"/>
  <c r="K14" i="31"/>
  <c r="K83" i="31" s="1"/>
  <c r="K36" i="15"/>
  <c r="K36" i="22"/>
  <c r="K37" i="29"/>
  <c r="K80" i="16"/>
  <c r="K70" i="16"/>
  <c r="K36" i="16"/>
  <c r="H36" i="30"/>
  <c r="H37" i="20" s="1"/>
  <c r="K37" i="20" s="1"/>
  <c r="J78" i="34"/>
  <c r="J78" i="30"/>
  <c r="J77" i="29"/>
  <c r="J76" i="29"/>
  <c r="H36" i="29"/>
  <c r="K36" i="29" s="1"/>
  <c r="H45" i="3"/>
  <c r="K45" i="3" s="1"/>
  <c r="H44" i="3"/>
  <c r="K44" i="3" s="1"/>
  <c r="H43" i="3"/>
  <c r="K43" i="3" s="1"/>
  <c r="H42" i="3"/>
  <c r="K42" i="3" s="1"/>
  <c r="H41" i="3"/>
  <c r="K41" i="3" s="1"/>
  <c r="H40" i="3"/>
  <c r="K40" i="3" s="1"/>
  <c r="H39" i="3"/>
  <c r="K39" i="3" s="1"/>
  <c r="H38" i="3"/>
  <c r="K38" i="3" s="1"/>
  <c r="H37" i="3"/>
  <c r="K37" i="3" s="1"/>
  <c r="H36" i="3"/>
  <c r="K36" i="3" s="1"/>
  <c r="H84" i="38"/>
  <c r="J83" i="38"/>
  <c r="I83" i="38"/>
  <c r="K80" i="38"/>
  <c r="J85" i="38" s="1"/>
  <c r="L79" i="38"/>
  <c r="L78" i="38"/>
  <c r="L77" i="38"/>
  <c r="L76" i="38"/>
  <c r="H58" i="38"/>
  <c r="K58" i="38" s="1"/>
  <c r="H37" i="38"/>
  <c r="H35" i="38"/>
  <c r="K35" i="38" s="1"/>
  <c r="J34" i="38"/>
  <c r="H27" i="38"/>
  <c r="K27" i="38" s="1"/>
  <c r="J23" i="38"/>
  <c r="H14" i="38"/>
  <c r="H83" i="38" s="1"/>
  <c r="H13" i="38"/>
  <c r="H84" i="37"/>
  <c r="J83" i="37"/>
  <c r="I83" i="37"/>
  <c r="K80" i="37"/>
  <c r="J85" i="37" s="1"/>
  <c r="L79" i="37"/>
  <c r="L78" i="37"/>
  <c r="L77" i="37"/>
  <c r="L76" i="37"/>
  <c r="L80" i="37" s="1"/>
  <c r="K85" i="37" s="1"/>
  <c r="H58" i="37"/>
  <c r="K58" i="37" s="1"/>
  <c r="H37" i="37"/>
  <c r="K37" i="37" s="1"/>
  <c r="H35" i="37"/>
  <c r="K35" i="37" s="1"/>
  <c r="J34" i="37"/>
  <c r="J72" i="37" s="1"/>
  <c r="H27" i="37"/>
  <c r="J23" i="37"/>
  <c r="H14" i="37"/>
  <c r="H83" i="37" s="1"/>
  <c r="H13" i="37"/>
  <c r="H84" i="36"/>
  <c r="J83" i="36"/>
  <c r="I83" i="36"/>
  <c r="K80" i="36"/>
  <c r="J85" i="36" s="1"/>
  <c r="L79" i="36"/>
  <c r="L78" i="36"/>
  <c r="L77" i="36"/>
  <c r="L76" i="36"/>
  <c r="H58" i="36"/>
  <c r="K58" i="36" s="1"/>
  <c r="H37" i="36"/>
  <c r="K37" i="36" s="1"/>
  <c r="H35" i="36"/>
  <c r="J34" i="36"/>
  <c r="H27" i="36"/>
  <c r="K27" i="36" s="1"/>
  <c r="J23" i="36"/>
  <c r="H14" i="36"/>
  <c r="H83" i="36" s="1"/>
  <c r="H13" i="36"/>
  <c r="H84" i="35"/>
  <c r="J83" i="35"/>
  <c r="I83" i="35"/>
  <c r="K80" i="35"/>
  <c r="J85" i="35" s="1"/>
  <c r="L79" i="35"/>
  <c r="L78" i="35"/>
  <c r="L77" i="35"/>
  <c r="L76" i="35"/>
  <c r="H58" i="35"/>
  <c r="K58" i="35" s="1"/>
  <c r="H37" i="35"/>
  <c r="K37" i="35" s="1"/>
  <c r="H35" i="35"/>
  <c r="K35" i="35" s="1"/>
  <c r="J34" i="35"/>
  <c r="J72" i="35" s="1"/>
  <c r="H27" i="35"/>
  <c r="J23" i="35"/>
  <c r="H14" i="35"/>
  <c r="H83" i="35" s="1"/>
  <c r="H13" i="35"/>
  <c r="H84" i="34"/>
  <c r="J83" i="34"/>
  <c r="I83" i="34"/>
  <c r="K80" i="34"/>
  <c r="J85" i="34" s="1"/>
  <c r="L79" i="34"/>
  <c r="L78" i="34"/>
  <c r="L77" i="34"/>
  <c r="L76" i="34"/>
  <c r="H58" i="34"/>
  <c r="H37" i="34"/>
  <c r="K37" i="34" s="1"/>
  <c r="H35" i="34"/>
  <c r="J34" i="34"/>
  <c r="J72" i="34" s="1"/>
  <c r="I37" i="34" s="1"/>
  <c r="H27" i="34"/>
  <c r="K27" i="34" s="1"/>
  <c r="J23" i="34"/>
  <c r="H14" i="34"/>
  <c r="H83" i="34" s="1"/>
  <c r="H13" i="34"/>
  <c r="H84" i="33"/>
  <c r="J83" i="33"/>
  <c r="I83" i="33"/>
  <c r="K80" i="33"/>
  <c r="J85" i="33" s="1"/>
  <c r="L79" i="33"/>
  <c r="L78" i="33"/>
  <c r="L77" i="33"/>
  <c r="L76" i="33"/>
  <c r="H58" i="33"/>
  <c r="H37" i="33"/>
  <c r="H35" i="33"/>
  <c r="K35" i="33" s="1"/>
  <c r="J34" i="33"/>
  <c r="J72" i="33" s="1"/>
  <c r="I37" i="33" s="1"/>
  <c r="H27" i="33"/>
  <c r="K27" i="33" s="1"/>
  <c r="J23" i="33"/>
  <c r="H14" i="33"/>
  <c r="H83" i="33" s="1"/>
  <c r="H13" i="33"/>
  <c r="H84" i="32"/>
  <c r="J83" i="32"/>
  <c r="I83" i="32"/>
  <c r="K80" i="32"/>
  <c r="J85" i="32" s="1"/>
  <c r="L79" i="32"/>
  <c r="L78" i="32"/>
  <c r="L77" i="32"/>
  <c r="L76" i="32"/>
  <c r="H58" i="32"/>
  <c r="K58" i="32" s="1"/>
  <c r="H37" i="32"/>
  <c r="K37" i="32" s="1"/>
  <c r="H35" i="32"/>
  <c r="K35" i="32" s="1"/>
  <c r="J34" i="32"/>
  <c r="J72" i="32" s="1"/>
  <c r="H27" i="32"/>
  <c r="K27" i="32" s="1"/>
  <c r="J23" i="32"/>
  <c r="H14" i="32"/>
  <c r="H83" i="32" s="1"/>
  <c r="H13" i="32"/>
  <c r="H84" i="31"/>
  <c r="J83" i="31"/>
  <c r="I83" i="31"/>
  <c r="H83" i="31"/>
  <c r="K80" i="31"/>
  <c r="J85" i="31" s="1"/>
  <c r="L79" i="31"/>
  <c r="L78" i="31"/>
  <c r="L77" i="31"/>
  <c r="L76" i="31"/>
  <c r="H58" i="31"/>
  <c r="K58" i="31" s="1"/>
  <c r="H37" i="31"/>
  <c r="K37" i="31" s="1"/>
  <c r="H35" i="31"/>
  <c r="K35" i="31" s="1"/>
  <c r="J34" i="31"/>
  <c r="H27" i="31"/>
  <c r="K27" i="31" s="1"/>
  <c r="J23" i="31"/>
  <c r="H14" i="31"/>
  <c r="H13" i="31"/>
  <c r="H84" i="30"/>
  <c r="J83" i="30"/>
  <c r="I83" i="30"/>
  <c r="K80" i="30"/>
  <c r="J85" i="30" s="1"/>
  <c r="L79" i="30"/>
  <c r="L78" i="30"/>
  <c r="L77" i="30"/>
  <c r="L76" i="30"/>
  <c r="H58" i="30"/>
  <c r="K58" i="30" s="1"/>
  <c r="H37" i="30"/>
  <c r="K37" i="30" s="1"/>
  <c r="H35" i="30"/>
  <c r="K35" i="30" s="1"/>
  <c r="J34" i="30"/>
  <c r="J72" i="30" s="1"/>
  <c r="H27" i="30"/>
  <c r="K27" i="30" s="1"/>
  <c r="J23" i="30"/>
  <c r="H14" i="30"/>
  <c r="H83" i="30" s="1"/>
  <c r="H13" i="30"/>
  <c r="H84" i="29"/>
  <c r="J83" i="29"/>
  <c r="I83" i="29"/>
  <c r="H83" i="29"/>
  <c r="K80" i="29"/>
  <c r="J85" i="29" s="1"/>
  <c r="L79" i="29"/>
  <c r="L78" i="29"/>
  <c r="L77" i="29"/>
  <c r="L76" i="29"/>
  <c r="H58" i="29"/>
  <c r="K58" i="29" s="1"/>
  <c r="H37" i="29"/>
  <c r="H35" i="29"/>
  <c r="K35" i="29" s="1"/>
  <c r="J34" i="29"/>
  <c r="J72" i="29" s="1"/>
  <c r="J84" i="29" s="1"/>
  <c r="H27" i="29"/>
  <c r="K27" i="29" s="1"/>
  <c r="J23" i="29"/>
  <c r="H14" i="29"/>
  <c r="K14" i="29" s="1"/>
  <c r="H13" i="29"/>
  <c r="H27" i="16"/>
  <c r="K27" i="16" s="1"/>
  <c r="J34" i="16"/>
  <c r="H35" i="16"/>
  <c r="K35" i="16" s="1"/>
  <c r="H37" i="16"/>
  <c r="K37" i="16" s="1"/>
  <c r="H58" i="16"/>
  <c r="K58" i="16" s="1"/>
  <c r="H70" i="16"/>
  <c r="H80" i="16"/>
  <c r="J89" i="16"/>
  <c r="I70" i="16" s="1"/>
  <c r="L93" i="16"/>
  <c r="L94" i="16"/>
  <c r="L95" i="16"/>
  <c r="L96" i="16"/>
  <c r="L97" i="16"/>
  <c r="J98" i="16"/>
  <c r="L98" i="16"/>
  <c r="L99" i="16"/>
  <c r="L100" i="16"/>
  <c r="L101" i="16"/>
  <c r="J102" i="16"/>
  <c r="L102" i="16"/>
  <c r="L103" i="16"/>
  <c r="L104" i="16"/>
  <c r="K105" i="16"/>
  <c r="J93" i="16" s="1"/>
  <c r="H108" i="16"/>
  <c r="H109" i="16"/>
  <c r="J110" i="16"/>
  <c r="J72" i="38" l="1"/>
  <c r="J77" i="38"/>
  <c r="K14" i="38"/>
  <c r="K83" i="38" s="1"/>
  <c r="L80" i="38"/>
  <c r="K85" i="38" s="1"/>
  <c r="J78" i="38"/>
  <c r="J79" i="38"/>
  <c r="K36" i="38"/>
  <c r="K34" i="38" s="1"/>
  <c r="K72" i="38" s="1"/>
  <c r="K14" i="37"/>
  <c r="K83" i="37" s="1"/>
  <c r="K36" i="37"/>
  <c r="K34" i="37" s="1"/>
  <c r="K72" i="37" s="1"/>
  <c r="J72" i="36"/>
  <c r="I58" i="36" s="1"/>
  <c r="K14" i="36"/>
  <c r="K83" i="36" s="1"/>
  <c r="K36" i="36"/>
  <c r="K34" i="36" s="1"/>
  <c r="J78" i="35"/>
  <c r="K34" i="35"/>
  <c r="K72" i="35" s="1"/>
  <c r="I72" i="35" s="1"/>
  <c r="I84" i="35" s="1"/>
  <c r="H42" i="20"/>
  <c r="K42" i="20" s="1"/>
  <c r="J76" i="35"/>
  <c r="K14" i="35"/>
  <c r="K83" i="35" s="1"/>
  <c r="L80" i="34"/>
  <c r="K85" i="34" s="1"/>
  <c r="K14" i="34"/>
  <c r="K83" i="34" s="1"/>
  <c r="K34" i="33"/>
  <c r="K72" i="33" s="1"/>
  <c r="H40" i="20"/>
  <c r="K40" i="20" s="1"/>
  <c r="K14" i="33"/>
  <c r="K83" i="33" s="1"/>
  <c r="K14" i="32"/>
  <c r="K83" i="32" s="1"/>
  <c r="L80" i="32"/>
  <c r="K85" i="32" s="1"/>
  <c r="K34" i="32"/>
  <c r="J76" i="31"/>
  <c r="J79" i="31"/>
  <c r="K34" i="31"/>
  <c r="L80" i="30"/>
  <c r="K85" i="30" s="1"/>
  <c r="J77" i="30"/>
  <c r="K14" i="30"/>
  <c r="K83" i="30" s="1"/>
  <c r="K36" i="30"/>
  <c r="K34" i="30" s="1"/>
  <c r="K72" i="30" s="1"/>
  <c r="K23" i="29"/>
  <c r="K83" i="29"/>
  <c r="K34" i="29"/>
  <c r="K72" i="29" s="1"/>
  <c r="L80" i="29"/>
  <c r="K85" i="29" s="1"/>
  <c r="J79" i="29"/>
  <c r="J78" i="29"/>
  <c r="J96" i="16"/>
  <c r="J100" i="16"/>
  <c r="J104" i="16"/>
  <c r="J95" i="16"/>
  <c r="H36" i="20"/>
  <c r="K36" i="20" s="1"/>
  <c r="J99" i="16"/>
  <c r="L105" i="16"/>
  <c r="K110" i="16" s="1"/>
  <c r="J103" i="16"/>
  <c r="J94" i="16"/>
  <c r="I34" i="16"/>
  <c r="K72" i="36"/>
  <c r="H41" i="20"/>
  <c r="K41" i="20" s="1"/>
  <c r="K72" i="32"/>
  <c r="H39" i="20"/>
  <c r="K39" i="20" s="1"/>
  <c r="H38" i="20"/>
  <c r="K38" i="20" s="1"/>
  <c r="K72" i="31"/>
  <c r="K34" i="16"/>
  <c r="K89" i="16" s="1"/>
  <c r="K109" i="16" s="1"/>
  <c r="I58" i="38"/>
  <c r="J76" i="38"/>
  <c r="J76" i="37"/>
  <c r="J77" i="37"/>
  <c r="J78" i="37"/>
  <c r="J79" i="37"/>
  <c r="J76" i="36"/>
  <c r="J77" i="36"/>
  <c r="J78" i="36"/>
  <c r="L80" i="36"/>
  <c r="K85" i="36" s="1"/>
  <c r="J79" i="36"/>
  <c r="L80" i="35"/>
  <c r="K85" i="35" s="1"/>
  <c r="J77" i="35"/>
  <c r="J79" i="35"/>
  <c r="K34" i="34"/>
  <c r="K72" i="34" s="1"/>
  <c r="J76" i="34"/>
  <c r="J77" i="34"/>
  <c r="J79" i="34"/>
  <c r="J77" i="33"/>
  <c r="J79" i="33"/>
  <c r="J76" i="33"/>
  <c r="J78" i="33"/>
  <c r="L80" i="33"/>
  <c r="K85" i="33" s="1"/>
  <c r="J76" i="32"/>
  <c r="J77" i="32"/>
  <c r="J78" i="32"/>
  <c r="J79" i="32"/>
  <c r="I34" i="31"/>
  <c r="L80" i="31"/>
  <c r="K85" i="31" s="1"/>
  <c r="J77" i="31"/>
  <c r="J72" i="31"/>
  <c r="J84" i="31" s="1"/>
  <c r="J86" i="31" s="1"/>
  <c r="J78" i="31"/>
  <c r="I37" i="30"/>
  <c r="I27" i="30"/>
  <c r="I34" i="30"/>
  <c r="J76" i="30"/>
  <c r="J79" i="30"/>
  <c r="K23" i="38"/>
  <c r="I37" i="37"/>
  <c r="I27" i="37"/>
  <c r="I58" i="37"/>
  <c r="I34" i="37"/>
  <c r="J84" i="37"/>
  <c r="J86" i="37" s="1"/>
  <c r="I27" i="35"/>
  <c r="I37" i="35"/>
  <c r="I58" i="35"/>
  <c r="J84" i="35"/>
  <c r="J86" i="35" s="1"/>
  <c r="I34" i="35"/>
  <c r="J84" i="34"/>
  <c r="J86" i="34" s="1"/>
  <c r="I58" i="34"/>
  <c r="K23" i="34"/>
  <c r="I34" i="34"/>
  <c r="I27" i="34"/>
  <c r="I34" i="33"/>
  <c r="J84" i="33"/>
  <c r="J86" i="33" s="1"/>
  <c r="I58" i="33"/>
  <c r="K23" i="33"/>
  <c r="I27" i="33"/>
  <c r="I37" i="32"/>
  <c r="I27" i="32"/>
  <c r="I34" i="32"/>
  <c r="I58" i="32"/>
  <c r="J84" i="32"/>
  <c r="J86" i="32" s="1"/>
  <c r="K23" i="31"/>
  <c r="J84" i="30"/>
  <c r="J86" i="30" s="1"/>
  <c r="I58" i="30"/>
  <c r="J86" i="29"/>
  <c r="I37" i="29"/>
  <c r="I58" i="29"/>
  <c r="I27" i="29"/>
  <c r="I23" i="29"/>
  <c r="I34" i="29"/>
  <c r="I58" i="16"/>
  <c r="J109" i="16"/>
  <c r="I37" i="16"/>
  <c r="J101" i="16"/>
  <c r="J97" i="16"/>
  <c r="I27" i="16"/>
  <c r="I80" i="16"/>
  <c r="H109" i="28"/>
  <c r="H108" i="28"/>
  <c r="K105" i="28"/>
  <c r="J103" i="28" s="1"/>
  <c r="L104" i="28"/>
  <c r="L103" i="28"/>
  <c r="L102" i="28"/>
  <c r="L101" i="28"/>
  <c r="L100" i="28"/>
  <c r="L99" i="28"/>
  <c r="L98" i="28"/>
  <c r="L97" i="28"/>
  <c r="L96" i="28"/>
  <c r="L95" i="28"/>
  <c r="L94" i="28"/>
  <c r="L93" i="28"/>
  <c r="H80" i="28"/>
  <c r="K80" i="28" s="1"/>
  <c r="H70" i="28"/>
  <c r="K70" i="28" s="1"/>
  <c r="H58" i="28"/>
  <c r="K58" i="28" s="1"/>
  <c r="H37" i="28"/>
  <c r="K37" i="28" s="1"/>
  <c r="H35" i="28"/>
  <c r="K35" i="28" s="1"/>
  <c r="J34" i="28"/>
  <c r="H27" i="28"/>
  <c r="K27" i="28" s="1"/>
  <c r="J23" i="28"/>
  <c r="J108" i="28" s="1"/>
  <c r="H14" i="28"/>
  <c r="K14" i="28" s="1"/>
  <c r="H13" i="28"/>
  <c r="H109" i="27"/>
  <c r="H108" i="27"/>
  <c r="K105" i="27"/>
  <c r="J110" i="27" s="1"/>
  <c r="L104" i="27"/>
  <c r="J104" i="27"/>
  <c r="L103" i="27"/>
  <c r="L102" i="27"/>
  <c r="L101" i="27"/>
  <c r="L100" i="27"/>
  <c r="L99" i="27"/>
  <c r="L98" i="27"/>
  <c r="L97" i="27"/>
  <c r="L96" i="27"/>
  <c r="J96" i="27"/>
  <c r="L95" i="27"/>
  <c r="J95" i="27"/>
  <c r="L94" i="27"/>
  <c r="L93" i="27"/>
  <c r="J93" i="27"/>
  <c r="J89" i="27"/>
  <c r="I70" i="27" s="1"/>
  <c r="H80" i="27"/>
  <c r="K80" i="27" s="1"/>
  <c r="H70" i="27"/>
  <c r="K70" i="27" s="1"/>
  <c r="H58" i="27"/>
  <c r="K58" i="27" s="1"/>
  <c r="H37" i="27"/>
  <c r="K37" i="27" s="1"/>
  <c r="H35" i="27"/>
  <c r="K35" i="27" s="1"/>
  <c r="J34" i="27"/>
  <c r="H27" i="27"/>
  <c r="K27" i="27" s="1"/>
  <c r="J23" i="27"/>
  <c r="J108" i="27" s="1"/>
  <c r="H14" i="27"/>
  <c r="K14" i="27" s="1"/>
  <c r="H13" i="27"/>
  <c r="H109" i="26"/>
  <c r="H108" i="26"/>
  <c r="K105" i="26"/>
  <c r="J110" i="26" s="1"/>
  <c r="L104" i="26"/>
  <c r="L103" i="26"/>
  <c r="L102" i="26"/>
  <c r="L101" i="26"/>
  <c r="L100" i="26"/>
  <c r="L99" i="26"/>
  <c r="L98" i="26"/>
  <c r="L97" i="26"/>
  <c r="L96" i="26"/>
  <c r="L95" i="26"/>
  <c r="L94" i="26"/>
  <c r="L93" i="26"/>
  <c r="H80" i="26"/>
  <c r="K80" i="26" s="1"/>
  <c r="H70" i="26"/>
  <c r="K70" i="26" s="1"/>
  <c r="H58" i="26"/>
  <c r="K58" i="26" s="1"/>
  <c r="H37" i="26"/>
  <c r="K37" i="26" s="1"/>
  <c r="H35" i="26"/>
  <c r="K35" i="26" s="1"/>
  <c r="J34" i="26"/>
  <c r="J89" i="26" s="1"/>
  <c r="I58" i="26" s="1"/>
  <c r="H27" i="26"/>
  <c r="K27" i="26" s="1"/>
  <c r="J23" i="26"/>
  <c r="J108" i="26" s="1"/>
  <c r="H14" i="26"/>
  <c r="K14" i="26" s="1"/>
  <c r="H13" i="26"/>
  <c r="H109" i="25"/>
  <c r="H108" i="25"/>
  <c r="K105" i="25"/>
  <c r="J104" i="25" s="1"/>
  <c r="L104" i="25"/>
  <c r="L103" i="25"/>
  <c r="L102" i="25"/>
  <c r="L101" i="25"/>
  <c r="L100" i="25"/>
  <c r="L99" i="25"/>
  <c r="L98" i="25"/>
  <c r="L97" i="25"/>
  <c r="L96" i="25"/>
  <c r="L95" i="25"/>
  <c r="L94" i="25"/>
  <c r="L93" i="25"/>
  <c r="H80" i="25"/>
  <c r="K80" i="25" s="1"/>
  <c r="H70" i="25"/>
  <c r="K70" i="25" s="1"/>
  <c r="H58" i="25"/>
  <c r="K58" i="25" s="1"/>
  <c r="H37" i="25"/>
  <c r="K37" i="25" s="1"/>
  <c r="H35" i="25"/>
  <c r="K35" i="25" s="1"/>
  <c r="J34" i="25"/>
  <c r="J89" i="25" s="1"/>
  <c r="H27" i="25"/>
  <c r="K27" i="25" s="1"/>
  <c r="J23" i="25"/>
  <c r="J108" i="25" s="1"/>
  <c r="H14" i="25"/>
  <c r="K14" i="25" s="1"/>
  <c r="H13" i="25"/>
  <c r="H109" i="24"/>
  <c r="H108" i="24"/>
  <c r="K105" i="24"/>
  <c r="J103" i="24" s="1"/>
  <c r="L104" i="24"/>
  <c r="L103" i="24"/>
  <c r="L102" i="24"/>
  <c r="L101" i="24"/>
  <c r="L100" i="24"/>
  <c r="L99" i="24"/>
  <c r="L98" i="24"/>
  <c r="J98" i="24"/>
  <c r="L97" i="24"/>
  <c r="L96" i="24"/>
  <c r="J96" i="24"/>
  <c r="L95" i="24"/>
  <c r="L94" i="24"/>
  <c r="L93" i="24"/>
  <c r="H80" i="24"/>
  <c r="K80" i="24" s="1"/>
  <c r="H70" i="24"/>
  <c r="K70" i="24" s="1"/>
  <c r="H58" i="24"/>
  <c r="K58" i="24" s="1"/>
  <c r="H37" i="24"/>
  <c r="K37" i="24" s="1"/>
  <c r="H35" i="24"/>
  <c r="K35" i="24" s="1"/>
  <c r="J34" i="24"/>
  <c r="J89" i="24" s="1"/>
  <c r="I58" i="24" s="1"/>
  <c r="H27" i="24"/>
  <c r="K27" i="24" s="1"/>
  <c r="J23" i="24"/>
  <c r="J108" i="24" s="1"/>
  <c r="H14" i="24"/>
  <c r="K14" i="24" s="1"/>
  <c r="H13" i="24"/>
  <c r="H109" i="23"/>
  <c r="H108" i="23"/>
  <c r="K105" i="23"/>
  <c r="J104" i="23" s="1"/>
  <c r="L104" i="23"/>
  <c r="L103" i="23"/>
  <c r="L102" i="23"/>
  <c r="L101" i="23"/>
  <c r="L100" i="23"/>
  <c r="L99" i="23"/>
  <c r="L98" i="23"/>
  <c r="L97" i="23"/>
  <c r="L96" i="23"/>
  <c r="L95" i="23"/>
  <c r="L94" i="23"/>
  <c r="L93" i="23"/>
  <c r="J89" i="23"/>
  <c r="I58" i="23" s="1"/>
  <c r="H80" i="23"/>
  <c r="K80" i="23" s="1"/>
  <c r="H70" i="23"/>
  <c r="K70" i="23" s="1"/>
  <c r="H58" i="23"/>
  <c r="K58" i="23" s="1"/>
  <c r="H37" i="23"/>
  <c r="K37" i="23" s="1"/>
  <c r="H35" i="23"/>
  <c r="K35" i="23" s="1"/>
  <c r="J34" i="23"/>
  <c r="H27" i="23"/>
  <c r="K27" i="23" s="1"/>
  <c r="J23" i="23"/>
  <c r="J108" i="23" s="1"/>
  <c r="H14" i="23"/>
  <c r="K14" i="23" s="1"/>
  <c r="H13" i="23"/>
  <c r="H109" i="22"/>
  <c r="H108" i="22"/>
  <c r="K105" i="22"/>
  <c r="J103" i="22" s="1"/>
  <c r="L104" i="22"/>
  <c r="L103" i="22"/>
  <c r="L102" i="22"/>
  <c r="L101" i="22"/>
  <c r="L100" i="22"/>
  <c r="L99" i="22"/>
  <c r="L98" i="22"/>
  <c r="L97" i="22"/>
  <c r="L96" i="22"/>
  <c r="L95" i="22"/>
  <c r="L94" i="22"/>
  <c r="L93" i="22"/>
  <c r="H80" i="22"/>
  <c r="K80" i="22" s="1"/>
  <c r="H70" i="22"/>
  <c r="K70" i="22" s="1"/>
  <c r="H58" i="22"/>
  <c r="K58" i="22" s="1"/>
  <c r="H37" i="22"/>
  <c r="K37" i="22" s="1"/>
  <c r="H35" i="22"/>
  <c r="K35" i="22" s="1"/>
  <c r="J34" i="22"/>
  <c r="J89" i="22" s="1"/>
  <c r="H27" i="22"/>
  <c r="K27" i="22" s="1"/>
  <c r="J23" i="22"/>
  <c r="J108" i="22" s="1"/>
  <c r="H14" i="22"/>
  <c r="K14" i="22" s="1"/>
  <c r="H13" i="22"/>
  <c r="H109" i="21"/>
  <c r="H108" i="21"/>
  <c r="K105" i="21"/>
  <c r="J104" i="21" s="1"/>
  <c r="L104" i="21"/>
  <c r="L103" i="21"/>
  <c r="L102" i="21"/>
  <c r="J102" i="21"/>
  <c r="L101" i="21"/>
  <c r="L100" i="21"/>
  <c r="L99" i="21"/>
  <c r="L98" i="21"/>
  <c r="J98" i="21"/>
  <c r="L97" i="21"/>
  <c r="J97" i="21"/>
  <c r="L96" i="21"/>
  <c r="L95" i="21"/>
  <c r="L94" i="21"/>
  <c r="J94" i="21"/>
  <c r="L93" i="21"/>
  <c r="J93" i="21"/>
  <c r="H80" i="21"/>
  <c r="K80" i="21" s="1"/>
  <c r="H70" i="21"/>
  <c r="K70" i="21" s="1"/>
  <c r="H58" i="21"/>
  <c r="K58" i="21" s="1"/>
  <c r="H37" i="21"/>
  <c r="K37" i="21" s="1"/>
  <c r="H35" i="21"/>
  <c r="K35" i="21" s="1"/>
  <c r="J34" i="21"/>
  <c r="J89" i="21" s="1"/>
  <c r="H27" i="21"/>
  <c r="K27" i="21" s="1"/>
  <c r="J23" i="21"/>
  <c r="J108" i="21" s="1"/>
  <c r="H14" i="21"/>
  <c r="K14" i="21" s="1"/>
  <c r="H13" i="21"/>
  <c r="H93" i="20"/>
  <c r="H92" i="20"/>
  <c r="K89" i="20"/>
  <c r="L88" i="20"/>
  <c r="L87" i="20"/>
  <c r="L86" i="20"/>
  <c r="L85" i="20"/>
  <c r="H67" i="20"/>
  <c r="K67" i="20" s="1"/>
  <c r="H46" i="20"/>
  <c r="K46" i="20" s="1"/>
  <c r="H35" i="20"/>
  <c r="K35" i="20" s="1"/>
  <c r="J34" i="20"/>
  <c r="J81" i="20" s="1"/>
  <c r="H27" i="20"/>
  <c r="K27" i="20" s="1"/>
  <c r="J23" i="20"/>
  <c r="J92" i="20" s="1"/>
  <c r="H14" i="20"/>
  <c r="K14" i="20" s="1"/>
  <c r="J84" i="38" l="1"/>
  <c r="J86" i="38" s="1"/>
  <c r="I37" i="38"/>
  <c r="I27" i="38"/>
  <c r="I34" i="38"/>
  <c r="I72" i="38"/>
  <c r="I84" i="38" s="1"/>
  <c r="K23" i="37"/>
  <c r="I23" i="37" s="1"/>
  <c r="K23" i="36"/>
  <c r="J84" i="36"/>
  <c r="J86" i="36" s="1"/>
  <c r="I27" i="36"/>
  <c r="I37" i="36"/>
  <c r="I34" i="36"/>
  <c r="J93" i="26"/>
  <c r="K84" i="36"/>
  <c r="K86" i="36" s="1"/>
  <c r="I86" i="36" s="1"/>
  <c r="J97" i="26"/>
  <c r="K84" i="35"/>
  <c r="K86" i="35" s="1"/>
  <c r="I86" i="35" s="1"/>
  <c r="K23" i="35"/>
  <c r="K84" i="33"/>
  <c r="K86" i="33" s="1"/>
  <c r="I86" i="33" s="1"/>
  <c r="K23" i="32"/>
  <c r="I23" i="32" s="1"/>
  <c r="I72" i="32"/>
  <c r="I84" i="32" s="1"/>
  <c r="K84" i="32"/>
  <c r="K86" i="32" s="1"/>
  <c r="K23" i="30"/>
  <c r="I23" i="30" s="1"/>
  <c r="K84" i="30"/>
  <c r="K86" i="30" s="1"/>
  <c r="I86" i="30" s="1"/>
  <c r="K84" i="29"/>
  <c r="K86" i="29" s="1"/>
  <c r="I86" i="29" s="1"/>
  <c r="K84" i="38"/>
  <c r="K86" i="38" s="1"/>
  <c r="I86" i="38" s="1"/>
  <c r="K84" i="37"/>
  <c r="K86" i="37" s="1"/>
  <c r="I86" i="37" s="1"/>
  <c r="I72" i="37"/>
  <c r="I84" i="37" s="1"/>
  <c r="I72" i="36"/>
  <c r="I84" i="36" s="1"/>
  <c r="I72" i="33"/>
  <c r="I84" i="33" s="1"/>
  <c r="K84" i="31"/>
  <c r="K86" i="31" s="1"/>
  <c r="I86" i="31" s="1"/>
  <c r="I72" i="31"/>
  <c r="I84" i="31" s="1"/>
  <c r="I89" i="16"/>
  <c r="I109" i="16" s="1"/>
  <c r="I72" i="30"/>
  <c r="I84" i="30" s="1"/>
  <c r="K84" i="34"/>
  <c r="K86" i="34" s="1"/>
  <c r="I86" i="34" s="1"/>
  <c r="I72" i="34"/>
  <c r="I84" i="34" s="1"/>
  <c r="I86" i="32"/>
  <c r="I37" i="31"/>
  <c r="I58" i="31"/>
  <c r="I27" i="31"/>
  <c r="J100" i="28"/>
  <c r="J102" i="28"/>
  <c r="J97" i="28"/>
  <c r="J101" i="26"/>
  <c r="J94" i="25"/>
  <c r="L105" i="24"/>
  <c r="K110" i="24" s="1"/>
  <c r="J101" i="21"/>
  <c r="I72" i="29"/>
  <c r="I84" i="29" s="1"/>
  <c r="I23" i="38"/>
  <c r="I23" i="36"/>
  <c r="I23" i="35"/>
  <c r="I23" i="34"/>
  <c r="I23" i="33"/>
  <c r="I23" i="31"/>
  <c r="J95" i="26"/>
  <c r="J99" i="26"/>
  <c r="J103" i="26"/>
  <c r="L105" i="22"/>
  <c r="K110" i="22" s="1"/>
  <c r="J93" i="25"/>
  <c r="J98" i="25"/>
  <c r="J100" i="27"/>
  <c r="J96" i="26"/>
  <c r="J100" i="26"/>
  <c r="J104" i="26"/>
  <c r="J93" i="28"/>
  <c r="J98" i="28"/>
  <c r="J101" i="27"/>
  <c r="J104" i="28"/>
  <c r="J97" i="27"/>
  <c r="J101" i="25"/>
  <c r="J94" i="26"/>
  <c r="J98" i="26"/>
  <c r="J102" i="26"/>
  <c r="J103" i="27"/>
  <c r="J96" i="28"/>
  <c r="J97" i="25"/>
  <c r="J102" i="25"/>
  <c r="J99" i="27"/>
  <c r="I70" i="22"/>
  <c r="I27" i="22"/>
  <c r="L105" i="21"/>
  <c r="K110" i="21" s="1"/>
  <c r="L105" i="23"/>
  <c r="K110" i="23" s="1"/>
  <c r="I70" i="23"/>
  <c r="I34" i="23"/>
  <c r="I27" i="23"/>
  <c r="J94" i="24"/>
  <c r="J101" i="24"/>
  <c r="J97" i="24"/>
  <c r="J104" i="24"/>
  <c r="J93" i="24"/>
  <c r="J100" i="24"/>
  <c r="J102" i="24"/>
  <c r="L105" i="25"/>
  <c r="K110" i="25" s="1"/>
  <c r="L105" i="26"/>
  <c r="K110" i="26" s="1"/>
  <c r="I34" i="27"/>
  <c r="I58" i="27"/>
  <c r="L105" i="27"/>
  <c r="K110" i="27" s="1"/>
  <c r="L105" i="28"/>
  <c r="K110" i="28" s="1"/>
  <c r="J89" i="28"/>
  <c r="I34" i="28" s="1"/>
  <c r="J94" i="28"/>
  <c r="J101" i="28"/>
  <c r="J110" i="28"/>
  <c r="J95" i="28"/>
  <c r="J99" i="28"/>
  <c r="I27" i="27"/>
  <c r="I37" i="27"/>
  <c r="J109" i="27"/>
  <c r="J111" i="27" s="1"/>
  <c r="I80" i="27"/>
  <c r="J94" i="27"/>
  <c r="J98" i="27"/>
  <c r="J102" i="27"/>
  <c r="I70" i="26"/>
  <c r="I27" i="26"/>
  <c r="I37" i="26"/>
  <c r="J109" i="26"/>
  <c r="J111" i="26" s="1"/>
  <c r="I34" i="26"/>
  <c r="I80" i="26"/>
  <c r="I70" i="25"/>
  <c r="I80" i="25"/>
  <c r="I58" i="25"/>
  <c r="I34" i="25"/>
  <c r="I27" i="25"/>
  <c r="J109" i="25"/>
  <c r="I37" i="25"/>
  <c r="J110" i="25"/>
  <c r="J95" i="25"/>
  <c r="J99" i="25"/>
  <c r="J103" i="25"/>
  <c r="J96" i="25"/>
  <c r="J100" i="25"/>
  <c r="I70" i="24"/>
  <c r="I27" i="24"/>
  <c r="J109" i="24"/>
  <c r="J111" i="24" s="1"/>
  <c r="I34" i="24"/>
  <c r="J110" i="24"/>
  <c r="I37" i="24"/>
  <c r="I80" i="24"/>
  <c r="J95" i="24"/>
  <c r="J99" i="24"/>
  <c r="J109" i="23"/>
  <c r="I80" i="23"/>
  <c r="J94" i="23"/>
  <c r="J98" i="23"/>
  <c r="J102" i="23"/>
  <c r="J97" i="23"/>
  <c r="I37" i="23"/>
  <c r="J110" i="23"/>
  <c r="J93" i="23"/>
  <c r="J101" i="23"/>
  <c r="J95" i="23"/>
  <c r="J99" i="23"/>
  <c r="J103" i="23"/>
  <c r="J96" i="23"/>
  <c r="J100" i="23"/>
  <c r="I80" i="22"/>
  <c r="J94" i="22"/>
  <c r="J98" i="22"/>
  <c r="J102" i="22"/>
  <c r="J93" i="22"/>
  <c r="J97" i="22"/>
  <c r="J101" i="22"/>
  <c r="I37" i="22"/>
  <c r="J109" i="22"/>
  <c r="I34" i="22"/>
  <c r="J110" i="22"/>
  <c r="J96" i="22"/>
  <c r="J100" i="22"/>
  <c r="J104" i="22"/>
  <c r="I58" i="22"/>
  <c r="J95" i="22"/>
  <c r="J99" i="22"/>
  <c r="I70" i="21"/>
  <c r="I80" i="21"/>
  <c r="I58" i="21"/>
  <c r="I34" i="21"/>
  <c r="J109" i="21"/>
  <c r="I37" i="21"/>
  <c r="I27" i="21"/>
  <c r="J110" i="21"/>
  <c r="J95" i="21"/>
  <c r="J99" i="21"/>
  <c r="J103" i="21"/>
  <c r="J96" i="21"/>
  <c r="J100" i="21"/>
  <c r="L89" i="20"/>
  <c r="K94" i="20" s="1"/>
  <c r="I27" i="20"/>
  <c r="I67" i="20"/>
  <c r="I34" i="20"/>
  <c r="J93" i="20"/>
  <c r="I46" i="20"/>
  <c r="J85" i="20"/>
  <c r="J94" i="20"/>
  <c r="J88" i="20"/>
  <c r="J86" i="20"/>
  <c r="J87" i="20"/>
  <c r="J36" i="19"/>
  <c r="J39" i="17"/>
  <c r="H48" i="19"/>
  <c r="H47" i="19"/>
  <c r="K44" i="19"/>
  <c r="J49" i="19" s="1"/>
  <c r="L43" i="19"/>
  <c r="L42" i="19"/>
  <c r="L41" i="19"/>
  <c r="L40" i="19"/>
  <c r="H27" i="19"/>
  <c r="K27" i="19" s="1"/>
  <c r="J23" i="19"/>
  <c r="J47" i="19" s="1"/>
  <c r="H14" i="19"/>
  <c r="K14" i="19" s="1"/>
  <c r="H13" i="19"/>
  <c r="H51" i="17"/>
  <c r="H50" i="17"/>
  <c r="K47" i="17"/>
  <c r="J52" i="17" s="1"/>
  <c r="L46" i="17"/>
  <c r="L45" i="17"/>
  <c r="L44" i="17"/>
  <c r="L43" i="17"/>
  <c r="H27" i="17"/>
  <c r="K27" i="17" s="1"/>
  <c r="J23" i="17"/>
  <c r="J50" i="17" s="1"/>
  <c r="H14" i="17"/>
  <c r="K14" i="17" s="1"/>
  <c r="H13" i="17"/>
  <c r="J23" i="16"/>
  <c r="J108" i="16" s="1"/>
  <c r="J111" i="16" s="1"/>
  <c r="H14" i="16"/>
  <c r="K14" i="16" s="1"/>
  <c r="H13" i="16"/>
  <c r="J34" i="15"/>
  <c r="J89" i="15" s="1"/>
  <c r="I70" i="15" s="1"/>
  <c r="H35" i="15"/>
  <c r="K35" i="15" s="1"/>
  <c r="H109" i="15"/>
  <c r="H108" i="15"/>
  <c r="K105" i="15"/>
  <c r="J103" i="15" s="1"/>
  <c r="L104" i="15"/>
  <c r="L103" i="15"/>
  <c r="L102" i="15"/>
  <c r="L101" i="15"/>
  <c r="L100" i="15"/>
  <c r="L99" i="15"/>
  <c r="L98" i="15"/>
  <c r="L97" i="15"/>
  <c r="L96" i="15"/>
  <c r="L95" i="15"/>
  <c r="L94" i="15"/>
  <c r="L93" i="15"/>
  <c r="H80" i="15"/>
  <c r="K80" i="15" s="1"/>
  <c r="H70" i="15"/>
  <c r="K70" i="15" s="1"/>
  <c r="H58" i="15"/>
  <c r="K58" i="15" s="1"/>
  <c r="H37" i="15"/>
  <c r="K37" i="15" s="1"/>
  <c r="H27" i="15"/>
  <c r="K27" i="15" s="1"/>
  <c r="J23" i="15"/>
  <c r="J108" i="15" s="1"/>
  <c r="H14" i="15"/>
  <c r="K14" i="15" s="1"/>
  <c r="H13" i="15"/>
  <c r="K35" i="11"/>
  <c r="H35" i="3"/>
  <c r="K35" i="3" s="1"/>
  <c r="J111" i="21" l="1"/>
  <c r="J111" i="22"/>
  <c r="J109" i="28"/>
  <c r="J111" i="23"/>
  <c r="J111" i="25"/>
  <c r="I58" i="28"/>
  <c r="I27" i="28"/>
  <c r="J111" i="28"/>
  <c r="I70" i="28"/>
  <c r="I37" i="28"/>
  <c r="I80" i="28"/>
  <c r="K34" i="23"/>
  <c r="K34" i="27"/>
  <c r="K34" i="25"/>
  <c r="K34" i="28"/>
  <c r="K34" i="24"/>
  <c r="K34" i="22"/>
  <c r="K34" i="21"/>
  <c r="K34" i="26"/>
  <c r="J95" i="20"/>
  <c r="J43" i="17"/>
  <c r="L44" i="19"/>
  <c r="K49" i="19" s="1"/>
  <c r="L47" i="17"/>
  <c r="K52" i="17" s="1"/>
  <c r="J46" i="17"/>
  <c r="J45" i="17"/>
  <c r="J44" i="17"/>
  <c r="I27" i="19"/>
  <c r="J48" i="19"/>
  <c r="J50" i="19" s="1"/>
  <c r="J42" i="19"/>
  <c r="J41" i="19"/>
  <c r="J40" i="19"/>
  <c r="J43" i="19"/>
  <c r="I27" i="17"/>
  <c r="J51" i="17"/>
  <c r="J53" i="17" s="1"/>
  <c r="K34" i="15"/>
  <c r="J97" i="15"/>
  <c r="J93" i="15"/>
  <c r="J100" i="15"/>
  <c r="J98" i="15"/>
  <c r="J104" i="15"/>
  <c r="J96" i="15"/>
  <c r="J94" i="15"/>
  <c r="L105" i="15"/>
  <c r="K110" i="15" s="1"/>
  <c r="I80" i="15"/>
  <c r="J101" i="15"/>
  <c r="J102" i="15"/>
  <c r="J110" i="15"/>
  <c r="I34" i="15"/>
  <c r="I37" i="15"/>
  <c r="J109" i="15"/>
  <c r="I27" i="15"/>
  <c r="I58" i="15"/>
  <c r="J95" i="15"/>
  <c r="J99" i="15"/>
  <c r="K34" i="20" l="1"/>
  <c r="J111" i="15"/>
  <c r="K79" i="11"/>
  <c r="K69" i="11"/>
  <c r="K57" i="11"/>
  <c r="K36" i="11"/>
  <c r="K27" i="11"/>
  <c r="K14" i="11"/>
  <c r="K81" i="20" l="1"/>
  <c r="K89" i="21"/>
  <c r="K36" i="19"/>
  <c r="K23" i="23"/>
  <c r="K23" i="24"/>
  <c r="K23" i="21"/>
  <c r="K23" i="28"/>
  <c r="K23" i="27"/>
  <c r="K23" i="26"/>
  <c r="K23" i="25"/>
  <c r="K23" i="22"/>
  <c r="K23" i="20"/>
  <c r="K23" i="19"/>
  <c r="K23" i="17"/>
  <c r="K39" i="17"/>
  <c r="K23" i="15"/>
  <c r="K23" i="16"/>
  <c r="K108" i="16" s="1"/>
  <c r="K111" i="16" s="1"/>
  <c r="I111" i="16" s="1"/>
  <c r="H89" i="3"/>
  <c r="K89" i="3" s="1"/>
  <c r="H79" i="3"/>
  <c r="K79" i="3" s="1"/>
  <c r="H67" i="3"/>
  <c r="K67" i="3" s="1"/>
  <c r="H46" i="3"/>
  <c r="K46" i="3" s="1"/>
  <c r="H27" i="3"/>
  <c r="K27" i="3" s="1"/>
  <c r="H14" i="3"/>
  <c r="K14" i="3" s="1"/>
  <c r="J23" i="11"/>
  <c r="K23" i="11"/>
  <c r="J34" i="3"/>
  <c r="L112" i="3"/>
  <c r="L113" i="3"/>
  <c r="L111" i="3"/>
  <c r="L102" i="3"/>
  <c r="L103" i="3"/>
  <c r="L104" i="3"/>
  <c r="L105" i="3"/>
  <c r="L106" i="3"/>
  <c r="L107" i="3"/>
  <c r="L108" i="3"/>
  <c r="L109" i="3"/>
  <c r="L110" i="3"/>
  <c r="I89" i="21" l="1"/>
  <c r="I109" i="21" s="1"/>
  <c r="K109" i="21"/>
  <c r="K89" i="22"/>
  <c r="K89" i="28"/>
  <c r="I39" i="17"/>
  <c r="I51" i="17" s="1"/>
  <c r="K51" i="17"/>
  <c r="K108" i="28"/>
  <c r="I23" i="28"/>
  <c r="I108" i="28" s="1"/>
  <c r="K50" i="17"/>
  <c r="I23" i="17"/>
  <c r="I50" i="17" s="1"/>
  <c r="I23" i="21"/>
  <c r="I108" i="21" s="1"/>
  <c r="K108" i="21"/>
  <c r="K47" i="19"/>
  <c r="I23" i="19"/>
  <c r="I47" i="19" s="1"/>
  <c r="K108" i="26"/>
  <c r="I23" i="26"/>
  <c r="I108" i="26" s="1"/>
  <c r="K108" i="24"/>
  <c r="I23" i="24"/>
  <c r="I108" i="24" s="1"/>
  <c r="K89" i="23"/>
  <c r="K89" i="27"/>
  <c r="K89" i="26"/>
  <c r="I23" i="22"/>
  <c r="I108" i="22" s="1"/>
  <c r="K108" i="22"/>
  <c r="I36" i="19"/>
  <c r="I48" i="19" s="1"/>
  <c r="K48" i="19"/>
  <c r="I23" i="25"/>
  <c r="I108" i="25" s="1"/>
  <c r="K108" i="25"/>
  <c r="I81" i="20"/>
  <c r="I93" i="20" s="1"/>
  <c r="K93" i="20"/>
  <c r="I23" i="20"/>
  <c r="I92" i="20" s="1"/>
  <c r="K92" i="20"/>
  <c r="K108" i="27"/>
  <c r="I23" i="27"/>
  <c r="I108" i="27" s="1"/>
  <c r="K108" i="23"/>
  <c r="I23" i="23"/>
  <c r="I108" i="23" s="1"/>
  <c r="K89" i="25"/>
  <c r="K89" i="24"/>
  <c r="I23" i="16"/>
  <c r="I108" i="16" s="1"/>
  <c r="K89" i="15"/>
  <c r="K108" i="15"/>
  <c r="I23" i="15"/>
  <c r="I108" i="15" s="1"/>
  <c r="K34" i="3"/>
  <c r="I23" i="11"/>
  <c r="K53" i="17" l="1"/>
  <c r="I53" i="17" s="1"/>
  <c r="K111" i="21"/>
  <c r="I111" i="21" s="1"/>
  <c r="I89" i="22"/>
  <c r="I109" i="22" s="1"/>
  <c r="K109" i="22"/>
  <c r="K111" i="22" s="1"/>
  <c r="I111" i="22" s="1"/>
  <c r="K95" i="20"/>
  <c r="I95" i="20" s="1"/>
  <c r="K109" i="23"/>
  <c r="K111" i="23" s="1"/>
  <c r="I111" i="23" s="1"/>
  <c r="I89" i="23"/>
  <c r="I109" i="23" s="1"/>
  <c r="K109" i="24"/>
  <c r="K111" i="24" s="1"/>
  <c r="I111" i="24" s="1"/>
  <c r="I89" i="24"/>
  <c r="I109" i="24" s="1"/>
  <c r="I89" i="27"/>
  <c r="I109" i="27" s="1"/>
  <c r="K109" i="27"/>
  <c r="K111" i="27" s="1"/>
  <c r="I111" i="27" s="1"/>
  <c r="I89" i="25"/>
  <c r="I109" i="25" s="1"/>
  <c r="K109" i="25"/>
  <c r="K111" i="25" s="1"/>
  <c r="I111" i="25" s="1"/>
  <c r="K50" i="19"/>
  <c r="I50" i="19" s="1"/>
  <c r="I89" i="26"/>
  <c r="I109" i="26" s="1"/>
  <c r="K109" i="26"/>
  <c r="K111" i="26" s="1"/>
  <c r="I111" i="26" s="1"/>
  <c r="K109" i="28"/>
  <c r="K111" i="28" s="1"/>
  <c r="I111" i="28" s="1"/>
  <c r="I89" i="28"/>
  <c r="I109" i="28" s="1"/>
  <c r="I89" i="15"/>
  <c r="I109" i="15" s="1"/>
  <c r="K109" i="15"/>
  <c r="K111" i="15" s="1"/>
  <c r="I111" i="15" s="1"/>
  <c r="K98" i="3"/>
  <c r="J98" i="3"/>
  <c r="I34" i="3" s="1"/>
  <c r="I34" i="11" s="1"/>
  <c r="I27" i="3" l="1"/>
  <c r="I27" i="11" s="1"/>
  <c r="I89" i="3"/>
  <c r="I79" i="11" s="1"/>
  <c r="I79" i="3"/>
  <c r="I69" i="11" s="1"/>
  <c r="I67" i="3"/>
  <c r="I57" i="11" s="1"/>
  <c r="I46" i="3"/>
  <c r="I36" i="11" s="1"/>
  <c r="H118" i="3"/>
  <c r="H117" i="3"/>
  <c r="J118" i="3"/>
  <c r="J23" i="3"/>
  <c r="J117" i="3" l="1"/>
  <c r="K114" i="3"/>
  <c r="J112" i="3" l="1"/>
  <c r="J113" i="3"/>
  <c r="J110" i="3"/>
  <c r="J111" i="3"/>
  <c r="J104" i="3"/>
  <c r="J103" i="3"/>
  <c r="J109" i="3"/>
  <c r="J107" i="3"/>
  <c r="J108" i="3"/>
  <c r="J102" i="3"/>
  <c r="J106" i="3"/>
  <c r="J105" i="3"/>
  <c r="J119" i="3" l="1"/>
  <c r="K23" i="3" l="1"/>
  <c r="L114" i="3"/>
  <c r="K119" i="3" s="1"/>
  <c r="J120" i="3" l="1"/>
  <c r="K117" i="3" l="1"/>
  <c r="I23" i="3" l="1"/>
  <c r="I117" i="3" s="1"/>
  <c r="I98" i="3"/>
  <c r="I118" i="3" l="1"/>
  <c r="K118" i="3"/>
  <c r="K120" i="3" s="1"/>
  <c r="I120" i="3" l="1"/>
</calcChain>
</file>

<file path=xl/sharedStrings.xml><?xml version="1.0" encoding="utf-8"?>
<sst xmlns="http://schemas.openxmlformats.org/spreadsheetml/2006/main" count="4768" uniqueCount="170">
  <si>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</si>
  <si>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</si>
  <si>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</si>
  <si>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</si>
  <si>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</si>
  <si>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</si>
  <si>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</si>
  <si>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</si>
  <si>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t>NOTE: The requirements and criteria listed in this RFP Scoresheet may be abbreviated headings. Offerors should refer to the corresponding RFP section for a complete description of criteria.</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</si>
  <si>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</si>
  <si>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</si>
  <si>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</si>
  <si>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</si>
  <si>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</si>
  <si>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</si>
  <si>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</si>
  <si>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</si>
  <si>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</si>
  <si>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</si>
  <si>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</si>
  <si>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</si>
  <si>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</si>
  <si>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</si>
  <si>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</si>
  <si>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</si>
  <si>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</si>
  <si>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</si>
  <si>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</si>
  <si>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</si>
  <si>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</si>
  <si>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</si>
  <si>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</si>
  <si>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</si>
  <si>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</si>
  <si>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</si>
  <si>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</si>
  <si>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</si>
  <si>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</si>
  <si>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</si>
  <si>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</si>
  <si>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</si>
  <si>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</si>
  <si>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</si>
  <si>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</si>
  <si>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</si>
  <si>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</si>
  <si>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</si>
  <si>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</si>
  <si>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Requirements</t>
  </si>
  <si>
    <t>General</t>
  </si>
  <si>
    <t>Key Solution Functionality</t>
  </si>
  <si>
    <t>User Experience</t>
  </si>
  <si>
    <t>Offeror Best Practices &amp; Roadmap</t>
  </si>
  <si>
    <t>Innovations &amp; Value-added Features/Services</t>
  </si>
  <si>
    <t>Customizations/Extensions</t>
  </si>
  <si>
    <t>Alternative Funding Models</t>
  </si>
  <si>
    <t>Functional Requirements</t>
  </si>
  <si>
    <t>Functional</t>
  </si>
  <si>
    <t>General Functionality</t>
  </si>
  <si>
    <t>Technical Requirements</t>
  </si>
  <si>
    <t>Technical</t>
  </si>
  <si>
    <t>Availability</t>
  </si>
  <si>
    <t>Accessibility</t>
  </si>
  <si>
    <t>Audit Trail &amp; History</t>
  </si>
  <si>
    <t>Browsers Supported</t>
  </si>
  <si>
    <t>User Accounts and Administration</t>
  </si>
  <si>
    <t>User Authentication</t>
  </si>
  <si>
    <t>Federated Identity Management</t>
  </si>
  <si>
    <t>Data Conversion</t>
  </si>
  <si>
    <t>Interface &amp; Integration</t>
  </si>
  <si>
    <t>Office Automation Integration</t>
  </si>
  <si>
    <t>Mobile Device Support</t>
  </si>
  <si>
    <t>Mobile Applications</t>
  </si>
  <si>
    <t>Data Ownership &amp; Access</t>
  </si>
  <si>
    <t>Data Retention, Archive &amp;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</si>
  <si>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</si>
  <si>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</si>
  <si>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</si>
  <si>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</si>
  <si>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</si>
  <si>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</si>
  <si>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</si>
  <si>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</si>
  <si>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</si>
  <si>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&amp; Privacy Controls</t>
  </si>
  <si>
    <t>Security Certifications</t>
  </si>
  <si>
    <t>Annual Security Plan</t>
  </si>
  <si>
    <t>Secure Application &amp; Network Environment</t>
  </si>
  <si>
    <t>Secure Application &amp;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</si>
  <si>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</si>
  <si>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</si>
  <si>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</si>
  <si>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</si>
  <si>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</si>
  <si>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</si>
  <si>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</si>
  <si>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</si>
  <si>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</si>
  <si>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</si>
  <si>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</si>
  <si>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</si>
  <si>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</si>
  <si>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</si>
  <si>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</si>
  <si>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</si>
  <si>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</si>
  <si>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</si>
  <si>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</si>
  <si>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</si>
  <si>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General Principal and Requirements</t>
  </si>
  <si>
    <t>Key Solution Functionality Elements</t>
  </si>
  <si>
    <t>Bidder Best Practices and Roadmap</t>
  </si>
  <si>
    <t>Innovations and Value-Added Features/Services</t>
  </si>
  <si>
    <t>See below</t>
  </si>
  <si>
    <t>Supplier Portal</t>
  </si>
  <si>
    <t>Supplier Enablement/Management</t>
  </si>
  <si>
    <t>Buyer Portal</t>
  </si>
  <si>
    <t>Request through Pay</t>
  </si>
  <si>
    <t>Catalog Capability</t>
  </si>
  <si>
    <t>Sourcing/Bid Management</t>
  </si>
  <si>
    <t>Contract Management</t>
  </si>
  <si>
    <t>Purchasing/Data Analytics</t>
  </si>
  <si>
    <t>Accessibility Requirements</t>
  </si>
  <si>
    <t>Audit Trail and History</t>
  </si>
  <si>
    <t>Interface and Integration</t>
  </si>
  <si>
    <t>Data Ownership and Access</t>
  </si>
  <si>
    <t>Data Retention, Archive and Purge Considerations</t>
  </si>
  <si>
    <t>Security and Privacy Controls</t>
  </si>
  <si>
    <t>Secure Application and Network Environment</t>
  </si>
  <si>
    <t>Secure Application and Network Access</t>
  </si>
  <si>
    <t>On-Site System Stabilization Support</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</si>
  <si>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</si>
  <si>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</si>
  <si>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</si>
  <si>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</si>
  <si>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</si>
  <si>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</si>
  <si>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</si>
  <si>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</si>
  <si>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</si>
  <si>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</si>
  <si>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</si>
  <si>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</si>
  <si>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</si>
  <si>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</si>
  <si>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</si>
  <si>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</si>
  <si>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</si>
  <si>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</si>
  <si>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</si>
  <si>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</si>
  <si>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</si>
  <si>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</si>
  <si>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</si>
  <si>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</si>
  <si>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</si>
  <si>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</si>
  <si>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</si>
  <si>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</si>
  <si>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</si>
  <si>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</si>
  <si>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</si>
  <si>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</si>
  <si>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Bidder:</t>
  </si>
  <si>
    <t>NOTE: The requirements and criteria listed in this RFP Scoresheet may be abbreviated headings. Bidders should refer to the corresponding RFP section for a complete description of criteria.</t>
  </si>
  <si>
    <t>RFP# 202102021 - eProcurement Solutions and Services</t>
  </si>
  <si>
    <t>Need Identification</t>
  </si>
  <si>
    <t>Vendor Performance</t>
  </si>
  <si>
    <t>NASPO VALUEPOINT/STATE OF MAINE SOLICITATION RFP# 202102021
EPROCUREMENT SOLUTIONS AND SERVICES
RFP TEAM EVALUATION SCORESHEET</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</si>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</sst>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4" x14ac:knownFonts="1">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E7FF"/>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5" tint="0.39997558519241921"/>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7">
    <xf numFmtId="0" fontId="0" fillId="0" borderId="0" xfId="0"/>
    <xf numFmtId="2" fontId="2" fillId="2" borderId="1" xfId="2" applyNumberFormat="1"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Fill="1" applyBorder="1" applyAlignment="1" applyProtection="1">
      <alignment horizontal="center" vertical="top" wrapText="1"/>
    </xf>
    <xf numFmtId="2" fontId="4" fillId="0" borderId="18" xfId="2" applyNumberFormat="1" applyFont="1" applyFill="1" applyBorder="1" applyAlignment="1" applyProtection="1">
      <alignment horizontal="center" vertical="top" wrapText="1"/>
    </xf>
    <xf numFmtId="2" fontId="4" fillId="0" borderId="4" xfId="2" applyNumberFormat="1" applyFont="1" applyFill="1" applyBorder="1" applyAlignment="1" applyProtection="1">
      <alignment horizontal="center" vertical="top" wrapText="1"/>
    </xf>
    <xf numFmtId="9" fontId="4" fillId="2" borderId="22" xfId="2" applyFont="1" applyFill="1" applyBorder="1" applyAlignment="1" applyProtection="1">
      <alignment horizontal="center" vertical="top" wrapText="1"/>
    </xf>
    <xf numFmtId="2" fontId="4" fillId="2" borderId="22" xfId="0" quotePrefix="1" applyNumberFormat="1" applyFont="1" applyFill="1" applyBorder="1" applyAlignment="1" applyProtection="1">
      <alignment horizontal="center" vertical="top" wrapText="1"/>
    </xf>
    <xf numFmtId="164" fontId="4" fillId="2" borderId="18" xfId="0" applyNumberFormat="1" applyFont="1" applyFill="1" applyBorder="1" applyAlignment="1" applyProtection="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pplyProtection="1">
      <alignment horizontal="center" vertical="center" wrapText="1"/>
    </xf>
    <xf numFmtId="2" fontId="2" fillId="7" borderId="10" xfId="0" quotePrefix="1" applyNumberFormat="1" applyFont="1" applyFill="1" applyBorder="1" applyAlignment="1" applyProtection="1">
      <alignment horizontal="center" vertical="center" wrapText="1"/>
    </xf>
    <xf numFmtId="2" fontId="4" fillId="2" borderId="25" xfId="0" applyNumberFormat="1" applyFont="1" applyFill="1" applyBorder="1" applyAlignment="1" applyProtection="1">
      <alignment horizontal="center" vertical="top" wrapText="1"/>
    </xf>
    <xf numFmtId="2" fontId="4" fillId="0" borderId="11" xfId="0" applyNumberFormat="1" applyFont="1" applyFill="1" applyBorder="1" applyAlignment="1" applyProtection="1">
      <alignment horizontal="center" vertical="top" wrapText="1"/>
    </xf>
    <xf numFmtId="2" fontId="2" fillId="0" borderId="1" xfId="0" applyNumberFormat="1" applyFont="1" applyFill="1" applyBorder="1" applyAlignment="1" applyProtection="1">
      <alignment horizontal="center" vertical="top" wrapText="1"/>
    </xf>
    <xf numFmtId="2" fontId="2" fillId="0" borderId="3" xfId="0" applyNumberFormat="1" applyFont="1" applyFill="1" applyBorder="1" applyAlignment="1" applyProtection="1">
      <alignment horizontal="center" vertical="top" wrapText="1"/>
    </xf>
    <xf numFmtId="2" fontId="4" fillId="0" borderId="42" xfId="0" applyNumberFormat="1" applyFont="1" applyFill="1" applyBorder="1" applyAlignment="1" applyProtection="1">
      <alignment horizontal="center" vertical="top" wrapText="1"/>
    </xf>
    <xf numFmtId="2" fontId="4" fillId="0" borderId="44" xfId="2" applyNumberFormat="1" applyFont="1" applyFill="1" applyBorder="1" applyAlignment="1" applyProtection="1">
      <alignment horizontal="center" vertical="top" wrapText="1"/>
    </xf>
    <xf numFmtId="10" fontId="4" fillId="10" borderId="45" xfId="2" applyNumberFormat="1" applyFont="1" applyFill="1" applyBorder="1" applyAlignment="1" applyProtection="1">
      <alignment horizontal="center" vertical="top" wrapText="1"/>
    </xf>
    <xf numFmtId="2" fontId="4" fillId="10" borderId="45" xfId="0" applyNumberFormat="1" applyFont="1" applyFill="1" applyBorder="1" applyAlignment="1" applyProtection="1">
      <alignment horizontal="center" vertical="top" wrapText="1"/>
    </xf>
    <xf numFmtId="2" fontId="4" fillId="10" borderId="47" xfId="0" applyNumberFormat="1" applyFont="1" applyFill="1" applyBorder="1" applyAlignment="1" applyProtection="1">
      <alignment horizontal="center" vertical="top" wrapText="1"/>
    </xf>
    <xf numFmtId="10" fontId="4" fillId="10" borderId="0" xfId="2" applyNumberFormat="1" applyFont="1" applyFill="1" applyBorder="1" applyAlignment="1" applyProtection="1">
      <alignment horizontal="center" vertical="top" wrapText="1"/>
    </xf>
    <xf numFmtId="2" fontId="4" fillId="10" borderId="0" xfId="0" applyNumberFormat="1" applyFont="1" applyFill="1" applyBorder="1" applyAlignment="1" applyProtection="1">
      <alignment horizontal="center" vertical="top" wrapText="1"/>
    </xf>
    <xf numFmtId="2" fontId="4" fillId="10" borderId="17" xfId="0" applyNumberFormat="1" applyFont="1" applyFill="1" applyBorder="1" applyAlignment="1" applyProtection="1">
      <alignment horizontal="center" vertical="top" wrapText="1"/>
    </xf>
    <xf numFmtId="10" fontId="4" fillId="10" borderId="2" xfId="2" applyNumberFormat="1" applyFont="1" applyFill="1" applyBorder="1" applyAlignment="1" applyProtection="1">
      <alignment horizontal="center" vertical="top" wrapText="1"/>
    </xf>
    <xf numFmtId="2" fontId="4" fillId="10" borderId="2" xfId="0" applyNumberFormat="1" applyFont="1" applyFill="1" applyBorder="1" applyAlignment="1" applyProtection="1">
      <alignment horizontal="center" vertical="top" wrapText="1"/>
    </xf>
    <xf numFmtId="2" fontId="4" fillId="10" borderId="40" xfId="0" applyNumberFormat="1" applyFont="1" applyFill="1" applyBorder="1" applyAlignment="1" applyProtection="1">
      <alignment horizontal="center" vertical="top" wrapText="1"/>
    </xf>
    <xf numFmtId="49" fontId="4" fillId="2" borderId="26" xfId="0" applyNumberFormat="1" applyFont="1" applyFill="1" applyBorder="1" applyAlignment="1" applyProtection="1">
      <alignment horizontal="center" vertical="top" wrapText="1"/>
      <protection locked="0"/>
    </xf>
    <xf numFmtId="10" fontId="4" fillId="10" borderId="27" xfId="2" applyNumberFormat="1" applyFont="1" applyFill="1" applyBorder="1" applyAlignment="1" applyProtection="1">
      <alignment horizontal="center" vertical="top" wrapText="1"/>
    </xf>
    <xf numFmtId="10" fontId="4" fillId="10" borderId="42" xfId="2" applyNumberFormat="1" applyFont="1" applyFill="1" applyBorder="1" applyAlignment="1" applyProtection="1">
      <alignment horizontal="center" vertical="top" wrapText="1"/>
    </xf>
    <xf numFmtId="10" fontId="4" fillId="10" borderId="38"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Fill="1" applyAlignment="1" applyProtection="1">
      <alignment horizontal="center"/>
      <protection locked="0"/>
    </xf>
    <xf numFmtId="0" fontId="5" fillId="0" borderId="0" xfId="0" applyFont="1" applyFill="1" applyProtection="1">
      <protection locked="0"/>
    </xf>
    <xf numFmtId="2" fontId="5" fillId="0" borderId="0" xfId="0" applyNumberFormat="1" applyFont="1" applyFill="1" applyProtection="1">
      <protection locked="0"/>
    </xf>
    <xf numFmtId="2" fontId="5" fillId="0" borderId="0" xfId="0" applyNumberFormat="1" applyFont="1" applyProtection="1">
      <protection locked="0"/>
    </xf>
    <xf numFmtId="0" fontId="4" fillId="0" borderId="0" xfId="0" applyFont="1" applyProtection="1">
      <protection locked="0"/>
    </xf>
    <xf numFmtId="2" fontId="6" fillId="0" borderId="0" xfId="0" applyNumberFormat="1" applyFont="1" applyAlignment="1" applyProtection="1">
      <alignment horizontal="center" vertical="center"/>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Fill="1" applyBorder="1" applyProtection="1">
      <protection locked="0"/>
    </xf>
    <xf numFmtId="0" fontId="4" fillId="0" borderId="0" xfId="0" applyFont="1" applyBorder="1" applyAlignment="1" applyProtection="1">
      <protection locked="0"/>
    </xf>
    <xf numFmtId="0" fontId="4" fillId="0" borderId="0" xfId="0" applyFont="1" applyFill="1" applyBorder="1" applyProtection="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center"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0" fontId="4" fillId="0" borderId="0" xfId="0" applyFont="1" applyAlignment="1" applyProtection="1">
      <alignment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4" fillId="0" borderId="23"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4" fillId="0" borderId="0" xfId="0" applyFont="1" applyAlignment="1" applyProtection="1">
      <alignment vertical="top" wrapText="1"/>
      <protection locked="0"/>
    </xf>
    <xf numFmtId="10" fontId="2" fillId="11" borderId="11" xfId="2"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10" borderId="26" xfId="0" applyNumberFormat="1" applyFont="1" applyFill="1" applyBorder="1" applyAlignment="1" applyProtection="1">
      <alignment horizontal="center" vertical="top" wrapText="1"/>
      <protection locked="0"/>
    </xf>
    <xf numFmtId="2" fontId="4" fillId="10" borderId="46" xfId="0" applyNumberFormat="1" applyFont="1" applyFill="1" applyBorder="1" applyAlignment="1" applyProtection="1">
      <alignment horizontal="center" vertical="top" wrapText="1"/>
      <protection locked="0"/>
    </xf>
    <xf numFmtId="2" fontId="4" fillId="10" borderId="43" xfId="0" applyNumberFormat="1" applyFont="1" applyFill="1" applyBorder="1" applyAlignment="1" applyProtection="1">
      <alignment horizontal="center" vertical="top" wrapText="1"/>
      <protection locked="0"/>
    </xf>
    <xf numFmtId="2" fontId="4" fillId="10" borderId="39" xfId="0" applyNumberFormat="1" applyFont="1" applyFill="1" applyBorder="1" applyAlignment="1" applyProtection="1">
      <alignment horizontal="center" vertical="top" wrapText="1"/>
      <protection locked="0"/>
    </xf>
    <xf numFmtId="0" fontId="4" fillId="3" borderId="0" xfId="0" applyFont="1" applyFill="1" applyBorder="1" applyAlignment="1" applyProtection="1">
      <alignment wrapText="1"/>
      <protection locked="0"/>
    </xf>
    <xf numFmtId="2" fontId="4" fillId="3" borderId="0" xfId="0" applyNumberFormat="1" applyFont="1" applyFill="1" applyBorder="1" applyAlignment="1" applyProtection="1">
      <alignment wrapText="1"/>
      <protection locked="0"/>
    </xf>
    <xf numFmtId="0" fontId="4" fillId="3" borderId="17"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10" fontId="2" fillId="0" borderId="1" xfId="2" applyNumberFormat="1" applyFont="1" applyFill="1" applyBorder="1" applyAlignment="1" applyProtection="1">
      <alignment horizontal="center" vertical="top" wrapText="1"/>
      <protection locked="0"/>
    </xf>
    <xf numFmtId="49" fontId="2" fillId="0" borderId="0" xfId="0" applyNumberFormat="1" applyFont="1" applyFill="1" applyBorder="1" applyAlignment="1" applyProtection="1">
      <alignment horizontal="center" vertical="center" wrapText="1"/>
      <protection locked="0"/>
    </xf>
    <xf numFmtId="2" fontId="4" fillId="0" borderId="0" xfId="0" applyNumberFormat="1" applyFont="1" applyFill="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Fill="1" applyBorder="1" applyAlignment="1" applyProtection="1">
      <alignment horizontal="center" vertical="center" textRotation="90" wrapText="1"/>
      <protection locked="0"/>
    </xf>
    <xf numFmtId="49" fontId="4" fillId="0" borderId="2" xfId="0" applyNumberFormat="1"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4" fillId="0" borderId="0" xfId="0" applyNumberFormat="1" applyFont="1" applyFill="1" applyBorder="1" applyAlignment="1" applyProtection="1">
      <alignment wrapText="1"/>
      <protection locked="0"/>
    </xf>
    <xf numFmtId="0" fontId="4" fillId="0" borderId="0" xfId="0" applyFont="1" applyFill="1" applyBorder="1" applyAlignment="1" applyProtection="1">
      <alignment wrapText="1"/>
      <protection locked="0"/>
    </xf>
    <xf numFmtId="2" fontId="2" fillId="7" borderId="11" xfId="0" applyNumberFormat="1" applyFont="1" applyFill="1" applyBorder="1" applyAlignment="1" applyProtection="1">
      <alignment horizontal="center" vertical="center" wrapText="1"/>
      <protection locked="0"/>
    </xf>
    <xf numFmtId="10" fontId="4" fillId="11" borderId="25" xfId="2" applyNumberFormat="1" applyFont="1" applyFill="1" applyBorder="1" applyAlignment="1" applyProtection="1">
      <alignment horizontal="center" vertical="top" wrapText="1"/>
      <protection locked="0"/>
    </xf>
    <xf numFmtId="49" fontId="4" fillId="10"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top" wrapText="1"/>
      <protection locked="0"/>
    </xf>
    <xf numFmtId="166" fontId="4" fillId="9" borderId="22" xfId="1" applyNumberFormat="1" applyFont="1" applyFill="1" applyBorder="1" applyAlignment="1" applyProtection="1">
      <alignment horizontal="center" vertical="top" wrapText="1"/>
      <protection locked="0"/>
    </xf>
    <xf numFmtId="10" fontId="4" fillId="0" borderId="22" xfId="2" applyNumberFormat="1" applyFont="1" applyFill="1" applyBorder="1" applyAlignment="1" applyProtection="1">
      <alignment horizontal="center" vertical="top" wrapText="1"/>
    </xf>
    <xf numFmtId="2" fontId="4" fillId="0" borderId="22" xfId="0" applyNumberFormat="1" applyFont="1" applyFill="1" applyBorder="1" applyAlignment="1" applyProtection="1">
      <alignment horizontal="center" vertical="top" wrapText="1"/>
    </xf>
    <xf numFmtId="166" fontId="4" fillId="9" borderId="27" xfId="1" applyNumberFormat="1" applyFont="1" applyFill="1" applyBorder="1" applyAlignment="1" applyProtection="1">
      <alignment horizontal="center" vertical="top" wrapText="1"/>
      <protection locked="0"/>
    </xf>
    <xf numFmtId="10" fontId="4" fillId="0" borderId="27" xfId="2" applyNumberFormat="1" applyFont="1" applyFill="1" applyBorder="1" applyAlignment="1" applyProtection="1">
      <alignment horizontal="center" vertical="top" wrapText="1"/>
    </xf>
    <xf numFmtId="2" fontId="4" fillId="0" borderId="27" xfId="0" applyNumberFormat="1" applyFont="1" applyFill="1" applyBorder="1" applyAlignment="1" applyProtection="1">
      <alignment horizontal="center" vertical="top" wrapText="1"/>
    </xf>
    <xf numFmtId="10" fontId="4" fillId="9" borderId="27" xfId="2" applyNumberFormat="1" applyFont="1" applyFill="1" applyBorder="1" applyAlignment="1" applyProtection="1">
      <alignment horizontal="center" vertical="top" wrapText="1"/>
      <protection locked="0"/>
    </xf>
    <xf numFmtId="0" fontId="4" fillId="0" borderId="41" xfId="0" applyFont="1" applyFill="1" applyBorder="1" applyAlignment="1" applyProtection="1">
      <alignment horizontal="center" vertical="top" wrapText="1"/>
      <protection locked="0"/>
    </xf>
    <xf numFmtId="10" fontId="4" fillId="9" borderId="5" xfId="2" applyNumberFormat="1" applyFont="1" applyFill="1" applyBorder="1" applyAlignment="1" applyProtection="1">
      <alignment horizontal="center" vertical="top" wrapText="1"/>
      <protection locked="0"/>
    </xf>
    <xf numFmtId="10" fontId="4" fillId="0" borderId="5" xfId="2" applyNumberFormat="1" applyFont="1" applyFill="1" applyBorder="1" applyAlignment="1" applyProtection="1">
      <alignment horizontal="center" vertical="top" wrapText="1"/>
    </xf>
    <xf numFmtId="2" fontId="4" fillId="0" borderId="5" xfId="0" applyNumberFormat="1" applyFont="1" applyFill="1" applyBorder="1" applyAlignment="1" applyProtection="1">
      <alignment horizontal="center" vertical="top" wrapText="1"/>
    </xf>
    <xf numFmtId="49" fontId="4" fillId="3" borderId="0" xfId="0" applyNumberFormat="1" applyFont="1" applyFill="1" applyBorder="1" applyAlignment="1" applyProtection="1">
      <alignment horizontal="center" vertical="top" wrapText="1"/>
      <protection locked="0"/>
    </xf>
    <xf numFmtId="49" fontId="4" fillId="3" borderId="0" xfId="0" applyNumberFormat="1" applyFont="1" applyFill="1" applyBorder="1" applyAlignment="1" applyProtection="1">
      <alignment horizontal="left" vertical="top" wrapText="1"/>
      <protection locked="0"/>
    </xf>
    <xf numFmtId="2" fontId="4" fillId="3" borderId="0" xfId="0" applyNumberFormat="1" applyFont="1" applyFill="1" applyBorder="1" applyAlignment="1" applyProtection="1">
      <alignment horizontal="center" wrapText="1"/>
      <protection locked="0"/>
    </xf>
    <xf numFmtId="2" fontId="2" fillId="3" borderId="0" xfId="0" applyNumberFormat="1" applyFont="1" applyFill="1" applyBorder="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Fill="1" applyBorder="1" applyAlignment="1" applyProtection="1">
      <alignment horizontal="center" vertical="top" wrapText="1"/>
      <protection locked="0"/>
    </xf>
    <xf numFmtId="10" fontId="4" fillId="0" borderId="42" xfId="2" applyNumberFormat="1" applyFont="1" applyFill="1" applyBorder="1" applyAlignment="1" applyProtection="1">
      <alignment horizontal="center" vertical="top" wrapText="1"/>
      <protection locked="0"/>
    </xf>
    <xf numFmtId="2" fontId="4" fillId="0" borderId="42" xfId="0" applyNumberFormat="1" applyFont="1" applyFill="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Fill="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center" vertical="top"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49" fontId="5" fillId="0" borderId="0" xfId="0" applyNumberFormat="1" applyFont="1" applyAlignment="1" applyProtection="1">
      <alignment horizontal="center"/>
      <protection locked="0"/>
    </xf>
    <xf numFmtId="2" fontId="2" fillId="7" borderId="10" xfId="0"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wrapText="1"/>
      <protection locked="0"/>
    </xf>
    <xf numFmtId="49" fontId="4" fillId="3" borderId="16" xfId="0" applyNumberFormat="1" applyFont="1" applyFill="1" applyBorder="1" applyAlignment="1" applyProtection="1">
      <alignment horizontal="center" wrapText="1"/>
      <protection locked="0"/>
    </xf>
    <xf numFmtId="2" fontId="4" fillId="2" borderId="24" xfId="0" applyNumberFormat="1" applyFont="1" applyFill="1" applyBorder="1" applyAlignment="1" applyProtection="1">
      <alignment horizontal="center" vertical="top" wrapText="1"/>
    </xf>
    <xf numFmtId="2" fontId="4" fillId="0" borderId="24" xfId="0" applyNumberFormat="1" applyFont="1" applyFill="1" applyBorder="1" applyAlignment="1" applyProtection="1">
      <alignment horizontal="center" vertical="top" wrapText="1"/>
    </xf>
    <xf numFmtId="10" fontId="4" fillId="10" borderId="46" xfId="2" applyNumberFormat="1" applyFont="1" applyFill="1" applyBorder="1" applyAlignment="1" applyProtection="1">
      <alignment horizontal="center" vertical="top" wrapText="1"/>
      <protection locked="0"/>
    </xf>
    <xf numFmtId="10" fontId="4" fillId="10" borderId="43" xfId="2" applyNumberFormat="1" applyFont="1" applyFill="1" applyBorder="1" applyAlignment="1" applyProtection="1">
      <alignment horizontal="center" vertical="top" wrapText="1"/>
      <protection locked="0"/>
    </xf>
    <xf numFmtId="10" fontId="4" fillId="10" borderId="39" xfId="2" applyNumberFormat="1" applyFont="1" applyFill="1" applyBorder="1" applyAlignment="1" applyProtection="1">
      <alignment horizontal="center" vertical="top" wrapText="1"/>
      <protection locked="0"/>
    </xf>
    <xf numFmtId="2" fontId="4" fillId="11" borderId="22" xfId="0"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9" fontId="4" fillId="2" borderId="22" xfId="2" applyFont="1" applyFill="1" applyBorder="1" applyAlignment="1" applyProtection="1">
      <alignment horizontal="center" vertical="center" wrapText="1"/>
    </xf>
    <xf numFmtId="2" fontId="4" fillId="2" borderId="22" xfId="0" quotePrefix="1" applyNumberFormat="1" applyFont="1" applyFill="1" applyBorder="1" applyAlignment="1" applyProtection="1">
      <alignment horizontal="center" vertical="center" wrapText="1"/>
    </xf>
    <xf numFmtId="164" fontId="4" fillId="2" borderId="18" xfId="0" applyNumberFormat="1" applyFont="1" applyFill="1" applyBorder="1" applyAlignment="1" applyProtection="1">
      <alignment horizontal="center" vertical="center" wrapText="1"/>
    </xf>
    <xf numFmtId="0" fontId="4" fillId="10" borderId="22" xfId="0" applyNumberFormat="1" applyFont="1" applyFill="1" applyBorder="1" applyAlignment="1" applyProtection="1">
      <alignment horizontal="center" vertical="center" wrapText="1"/>
      <protection locked="0"/>
    </xf>
    <xf numFmtId="49" fontId="4" fillId="10" borderId="26" xfId="0" applyNumberFormat="1" applyFont="1" applyFill="1" applyBorder="1" applyAlignment="1" applyProtection="1">
      <alignment horizontal="center" vertical="center" wrapText="1"/>
      <protection locked="0"/>
    </xf>
    <xf numFmtId="2" fontId="4" fillId="0" borderId="0" xfId="0" applyNumberFormat="1" applyFont="1" applyBorder="1" applyAlignment="1" applyProtection="1">
      <alignment horizontal="left"/>
      <protection locked="0"/>
    </xf>
    <xf numFmtId="2" fontId="4" fillId="0" borderId="0" xfId="0" applyNumberFormat="1" applyFont="1" applyBorder="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4" fillId="10" borderId="31" xfId="0" applyNumberFormat="1"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top" wrapText="1"/>
      <protection locked="0"/>
    </xf>
    <xf numFmtId="0" fontId="4" fillId="0" borderId="50" xfId="0" applyFont="1" applyFill="1" applyBorder="1" applyAlignment="1" applyProtection="1">
      <alignment horizontal="center" vertical="top" wrapText="1"/>
      <protection locked="0"/>
    </xf>
    <xf numFmtId="166" fontId="4" fillId="9" borderId="11" xfId="1" applyNumberFormat="1" applyFont="1" applyFill="1" applyBorder="1" applyAlignment="1" applyProtection="1">
      <alignment horizontal="center" vertical="top" wrapText="1"/>
      <protection locked="0"/>
    </xf>
    <xf numFmtId="2" fontId="4" fillId="0" borderId="10" xfId="2" applyNumberFormat="1" applyFont="1" applyFill="1" applyBorder="1" applyAlignment="1" applyProtection="1">
      <alignment horizontal="center" vertical="top" wrapText="1"/>
    </xf>
    <xf numFmtId="2" fontId="4" fillId="10" borderId="11" xfId="0" applyNumberFormat="1" applyFont="1" applyFill="1" applyBorder="1" applyAlignment="1" applyProtection="1">
      <alignment horizontal="center" vertical="top" wrapText="1"/>
      <protection locked="0"/>
    </xf>
    <xf numFmtId="2" fontId="4" fillId="10" borderId="42" xfId="0" applyNumberFormat="1" applyFont="1" applyFill="1" applyBorder="1" applyAlignment="1" applyProtection="1">
      <alignment horizontal="center" vertical="top" wrapText="1"/>
      <protection locked="0"/>
    </xf>
    <xf numFmtId="2" fontId="4" fillId="10" borderId="5" xfId="0" applyNumberFormat="1" applyFont="1" applyFill="1" applyBorder="1" applyAlignment="1" applyProtection="1">
      <alignment horizontal="center" vertical="top" wrapText="1"/>
      <protection locked="0"/>
    </xf>
    <xf numFmtId="0" fontId="7" fillId="0" borderId="0" xfId="0" applyFont="1" applyFill="1" applyProtection="1">
      <protection locked="0"/>
    </xf>
    <xf numFmtId="2" fontId="7" fillId="0" borderId="0" xfId="0" applyNumberFormat="1" applyFont="1" applyFill="1" applyProtection="1">
      <protection locked="0"/>
    </xf>
    <xf numFmtId="0" fontId="7" fillId="0" borderId="0" xfId="0" applyFont="1" applyProtection="1">
      <protection locked="0"/>
    </xf>
    <xf numFmtId="2" fontId="7" fillId="0" borderId="0" xfId="0" applyNumberFormat="1" applyFont="1" applyProtection="1">
      <protection locked="0"/>
    </xf>
    <xf numFmtId="0" fontId="7" fillId="0" borderId="0" xfId="0" applyFont="1" applyAlignment="1" applyProtection="1">
      <alignment wrapText="1"/>
      <protection locked="0"/>
    </xf>
    <xf numFmtId="2" fontId="7" fillId="0" borderId="0" xfId="0" applyNumberFormat="1" applyFont="1" applyAlignment="1" applyProtection="1">
      <alignment wrapText="1"/>
      <protection locked="0"/>
    </xf>
    <xf numFmtId="0" fontId="7" fillId="0" borderId="0" xfId="0" applyFont="1" applyFill="1" applyAlignment="1" applyProtection="1">
      <alignment wrapText="1"/>
      <protection locked="0"/>
    </xf>
    <xf numFmtId="0" fontId="7" fillId="0" borderId="0" xfId="0" applyFont="1" applyAlignment="1" applyProtection="1">
      <alignment vertical="top" wrapText="1"/>
      <protection locked="0"/>
    </xf>
    <xf numFmtId="2" fontId="7" fillId="0" borderId="0" xfId="0" applyNumberFormat="1" applyFont="1" applyAlignment="1" applyProtection="1">
      <alignment vertical="top" wrapText="1"/>
      <protection locked="0"/>
    </xf>
    <xf numFmtId="0" fontId="7" fillId="0" borderId="0" xfId="0" applyFont="1" applyFill="1" applyAlignment="1" applyProtection="1">
      <alignment vertical="top" wrapText="1"/>
      <protection locked="0"/>
    </xf>
    <xf numFmtId="49" fontId="7"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protection locked="0"/>
    </xf>
    <xf numFmtId="2" fontId="4" fillId="0" borderId="0" xfId="0" applyNumberFormat="1" applyFont="1" applyBorder="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4" fillId="0" borderId="0" xfId="0" applyNumberFormat="1" applyFont="1" applyBorder="1" applyAlignment="1" applyProtection="1">
      <alignment horizontal="left"/>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0" borderId="50" xfId="0" applyFont="1" applyBorder="1" applyAlignment="1" applyProtection="1">
      <alignment horizontal="center" vertical="top" wrapText="1"/>
      <protection locked="0"/>
    </xf>
    <xf numFmtId="2" fontId="4" fillId="0" borderId="11" xfId="0" applyNumberFormat="1" applyFont="1" applyBorder="1" applyAlignment="1">
      <alignment horizontal="center" vertical="top" wrapText="1"/>
    </xf>
    <xf numFmtId="0" fontId="4" fillId="0" borderId="23" xfId="0" applyFont="1" applyBorder="1" applyAlignment="1" applyProtection="1">
      <alignment horizontal="center" vertical="top" wrapText="1"/>
      <protection locked="0"/>
    </xf>
    <xf numFmtId="2" fontId="4" fillId="0" borderId="22" xfId="0" applyNumberFormat="1" applyFont="1" applyBorder="1" applyAlignment="1">
      <alignment horizontal="center" vertical="top" wrapText="1"/>
    </xf>
    <xf numFmtId="0" fontId="4" fillId="0" borderId="6" xfId="0" applyFont="1" applyBorder="1" applyAlignment="1" applyProtection="1">
      <alignment horizontal="center" vertical="top" wrapText="1"/>
      <protection locked="0"/>
    </xf>
    <xf numFmtId="2" fontId="4" fillId="0" borderId="5" xfId="0" applyNumberFormat="1" applyFont="1" applyBorder="1" applyAlignment="1">
      <alignment horizontal="center" vertical="top" wrapText="1"/>
    </xf>
    <xf numFmtId="49" fontId="4" fillId="3" borderId="0" xfId="0" applyNumberFormat="1" applyFont="1" applyFill="1" applyAlignment="1" applyProtection="1">
      <alignment horizontal="center" vertical="top"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2" fontId="2" fillId="0" borderId="3" xfId="0" applyNumberFormat="1" applyFont="1" applyBorder="1" applyAlignment="1">
      <alignment horizontal="center" vertical="top" wrapText="1"/>
    </xf>
    <xf numFmtId="2" fontId="4" fillId="0" borderId="11" xfId="0" applyNumberFormat="1" applyFont="1" applyBorder="1" applyAlignment="1" applyProtection="1">
      <alignment horizontal="center" vertical="top" wrapText="1"/>
      <protection locked="0"/>
    </xf>
    <xf numFmtId="2" fontId="4" fillId="0" borderId="42" xfId="0" applyNumberFormat="1" applyFont="1" applyBorder="1" applyAlignment="1" applyProtection="1">
      <alignment horizontal="center" vertical="top" wrapText="1"/>
      <protection locked="0"/>
    </xf>
    <xf numFmtId="2" fontId="4" fillId="0" borderId="42" xfId="0" applyNumberFormat="1" applyFont="1" applyBorder="1" applyAlignment="1">
      <alignment horizontal="center" vertical="top" wrapText="1"/>
    </xf>
    <xf numFmtId="2" fontId="4" fillId="0" borderId="5" xfId="0" applyNumberFormat="1" applyFont="1" applyBorder="1" applyAlignment="1" applyProtection="1">
      <alignment horizontal="center" vertical="top" wrapText="1"/>
      <protection locked="0"/>
    </xf>
    <xf numFmtId="2" fontId="2" fillId="0" borderId="1" xfId="0" applyNumberFormat="1" applyFont="1" applyBorder="1" applyAlignment="1">
      <alignment horizontal="center" vertical="top" wrapText="1"/>
    </xf>
    <xf numFmtId="0" fontId="8" fillId="0" borderId="0" xfId="0" applyFont="1" applyProtection="1">
      <protection locked="0"/>
    </xf>
    <xf numFmtId="49" fontId="8" fillId="0" borderId="0" xfId="0" applyNumberFormat="1" applyFont="1" applyFill="1" applyAlignment="1" applyProtection="1">
      <alignment horizontal="center"/>
      <protection locked="0"/>
    </xf>
    <xf numFmtId="0" fontId="8" fillId="0" borderId="0" xfId="0" applyFont="1" applyFill="1" applyProtection="1">
      <protection locked="0"/>
    </xf>
    <xf numFmtId="2" fontId="8" fillId="0" borderId="0" xfId="0" applyNumberFormat="1" applyFont="1" applyProtection="1">
      <protection locked="0"/>
    </xf>
    <xf numFmtId="0" fontId="8" fillId="0" borderId="0" xfId="0" applyFont="1" applyAlignment="1" applyProtection="1">
      <alignment wrapText="1"/>
      <protection locked="0"/>
    </xf>
    <xf numFmtId="49" fontId="8"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8" fillId="0" borderId="0" xfId="0" applyFont="1" applyFill="1" applyAlignment="1" applyProtection="1">
      <alignment wrapText="1"/>
      <protection locked="0"/>
    </xf>
    <xf numFmtId="0" fontId="8"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4"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4"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10"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49" fontId="8" fillId="0" borderId="0" xfId="0" applyNumberFormat="1" applyFont="1" applyAlignment="1" applyProtection="1">
      <alignment horizontal="center"/>
      <protection locked="0"/>
    </xf>
    <xf numFmtId="0" fontId="4" fillId="0" borderId="0" xfId="0" applyFont="1" applyAlignment="1" applyProtection="1">
      <alignment vertical="center" wrapText="1"/>
      <protection locked="0"/>
    </xf>
    <xf numFmtId="2" fontId="2" fillId="0" borderId="0" xfId="0" applyNumberFormat="1" applyFont="1" applyAlignment="1" applyProtection="1">
      <alignment horizontal="center" vertical="center"/>
      <protection locked="0"/>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4" fillId="11" borderId="22" xfId="0" applyNumberFormat="1" applyFont="1" applyFill="1" applyBorder="1" applyAlignment="1" applyProtection="1">
      <alignment horizontal="center" vertical="center" wrapText="1"/>
      <protection locked="0"/>
    </xf>
    <xf numFmtId="2" fontId="4" fillId="10" borderId="22"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protection locked="0"/>
    </xf>
    <xf numFmtId="0" fontId="4" fillId="0" borderId="0" xfId="0" applyFont="1" applyFill="1" applyProtection="1">
      <protection locked="0"/>
    </xf>
    <xf numFmtId="2" fontId="4" fillId="0" borderId="0" xfId="0" applyNumberFormat="1" applyFont="1" applyFill="1" applyProtection="1">
      <protection locked="0"/>
    </xf>
    <xf numFmtId="0" fontId="4" fillId="0" borderId="0" xfId="0" applyFont="1" applyFill="1" applyBorder="1" applyAlignment="1" applyProtection="1">
      <alignment horizontal="left" vertical="top" wrapText="1"/>
    </xf>
    <xf numFmtId="10" fontId="2" fillId="12" borderId="1" xfId="2" applyNumberFormat="1" applyFont="1" applyFill="1" applyBorder="1" applyAlignment="1" applyProtection="1">
      <alignment horizontal="center" vertical="top" wrapText="1"/>
    </xf>
    <xf numFmtId="2" fontId="2" fillId="12" borderId="1" xfId="0" applyNumberFormat="1" applyFont="1" applyFill="1" applyBorder="1" applyAlignment="1" applyProtection="1">
      <alignment horizontal="center" vertical="top" wrapText="1"/>
    </xf>
    <xf numFmtId="2" fontId="2" fillId="12" borderId="3" xfId="0" applyNumberFormat="1" applyFont="1" applyFill="1" applyBorder="1" applyAlignment="1" applyProtection="1">
      <alignment horizontal="center" vertical="top" wrapText="1"/>
    </xf>
    <xf numFmtId="2" fontId="2" fillId="12" borderId="1" xfId="2" applyNumberFormat="1" applyFont="1" applyFill="1" applyBorder="1" applyAlignment="1" applyProtection="1">
      <alignment horizontal="center" vertical="top" wrapText="1"/>
    </xf>
    <xf numFmtId="2" fontId="2" fillId="12" borderId="3" xfId="0" applyNumberFormat="1" applyFont="1" applyFill="1" applyBorder="1" applyAlignment="1">
      <alignment horizontal="center" vertical="top" wrapText="1"/>
    </xf>
    <xf numFmtId="0" fontId="2" fillId="6" borderId="16" xfId="0" applyFont="1" applyFill="1" applyBorder="1" applyAlignment="1" applyProtection="1">
      <alignment horizontal="center" vertical="center" wrapText="1"/>
      <protection locked="0"/>
    </xf>
    <xf numFmtId="49" fontId="4"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10" fontId="2" fillId="12" borderId="1" xfId="2" applyNumberFormat="1" applyFont="1" applyFill="1" applyBorder="1" applyAlignment="1" applyProtection="1">
      <alignment horizontal="center" vertical="center" wrapText="1"/>
    </xf>
    <xf numFmtId="2" fontId="2" fillId="2" borderId="1" xfId="2" applyNumberFormat="1" applyFont="1" applyFill="1" applyBorder="1" applyAlignment="1" applyProtection="1">
      <alignment horizontal="center" vertical="center" wrapText="1"/>
    </xf>
    <xf numFmtId="2" fontId="2" fillId="12" borderId="1" xfId="0" applyNumberFormat="1" applyFont="1" applyFill="1" applyBorder="1" applyAlignment="1" applyProtection="1">
      <alignment horizontal="center" vertical="center" wrapText="1"/>
    </xf>
    <xf numFmtId="49" fontId="4" fillId="3" borderId="32" xfId="0" applyNumberFormat="1" applyFont="1" applyFill="1" applyBorder="1" applyAlignment="1" applyProtection="1">
      <alignment horizontal="center" vertical="top" wrapText="1"/>
      <protection locked="0"/>
    </xf>
    <xf numFmtId="49" fontId="2" fillId="3" borderId="26"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2" fontId="4" fillId="0" borderId="10" xfId="0" applyNumberFormat="1" applyFont="1" applyFill="1" applyBorder="1" applyAlignment="1" applyProtection="1">
      <alignment horizontal="center" vertical="top" wrapText="1"/>
    </xf>
    <xf numFmtId="2" fontId="4" fillId="0" borderId="51" xfId="0" applyNumberFormat="1" applyFont="1" applyFill="1" applyBorder="1" applyAlignment="1" applyProtection="1">
      <alignment horizontal="center" vertical="top" wrapText="1"/>
    </xf>
    <xf numFmtId="2" fontId="4" fillId="0" borderId="4" xfId="0" applyNumberFormat="1" applyFont="1" applyFill="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wrapText="1"/>
    </xf>
    <xf numFmtId="49" fontId="11" fillId="0" borderId="49" xfId="0" applyNumberFormat="1" applyFont="1" applyBorder="1" applyAlignment="1" applyProtection="1">
      <alignment horizontal="left" vertical="top" wrapText="1"/>
      <protection locked="0"/>
    </xf>
    <xf numFmtId="0" fontId="4" fillId="10" borderId="22" xfId="0" applyFont="1" applyFill="1" applyBorder="1" applyAlignment="1" applyProtection="1">
      <alignment horizontal="left" vertical="center" wrapText="1"/>
      <protection locked="0"/>
    </xf>
    <xf numFmtId="0" fontId="4" fillId="10" borderId="5" xfId="0" applyFont="1" applyFill="1" applyBorder="1" applyAlignment="1" applyProtection="1">
      <alignment horizontal="left"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0" fontId="4" fillId="10" borderId="22" xfId="0" applyFont="1" applyFill="1" applyBorder="1" applyAlignment="1" applyProtection="1">
      <alignment horizontal="left" vertical="top" wrapText="1"/>
      <protection locked="0"/>
    </xf>
    <xf numFmtId="0" fontId="4" fillId="3" borderId="15" xfId="0" applyFont="1" applyFill="1" applyBorder="1" applyAlignment="1" applyProtection="1">
      <alignment horizontal="center"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left" vertical="top" wrapText="1"/>
      <protection locked="0"/>
    </xf>
    <xf numFmtId="49" fontId="4" fillId="10" borderId="30" xfId="0" applyNumberFormat="1" applyFont="1" applyFill="1" applyBorder="1" applyAlignment="1" applyProtection="1">
      <alignment horizontal="left" vertical="top" wrapText="1"/>
      <protection locked="0"/>
    </xf>
    <xf numFmtId="49" fontId="4" fillId="10" borderId="29" xfId="0" applyNumberFormat="1" applyFont="1" applyFill="1" applyBorder="1" applyAlignment="1" applyProtection="1">
      <alignment horizontal="left" vertical="top" wrapText="1"/>
      <protection locked="0"/>
    </xf>
    <xf numFmtId="49" fontId="4" fillId="10" borderId="28" xfId="0" applyNumberFormat="1" applyFont="1" applyFill="1" applyBorder="1" applyAlignment="1" applyProtection="1">
      <alignment horizontal="left" vertical="top" wrapText="1"/>
      <protection locked="0"/>
    </xf>
    <xf numFmtId="0" fontId="4" fillId="9" borderId="5" xfId="0" applyFont="1" applyFill="1" applyBorder="1" applyAlignment="1" applyProtection="1">
      <alignment horizontal="center"/>
      <protection locked="0"/>
    </xf>
    <xf numFmtId="0" fontId="4" fillId="9" borderId="4" xfId="0" applyFont="1" applyFill="1" applyBorder="1" applyAlignment="1" applyProtection="1">
      <alignment horizontal="center"/>
      <protection locked="0"/>
    </xf>
    <xf numFmtId="2" fontId="4" fillId="0" borderId="0" xfId="0" applyNumberFormat="1" applyFont="1" applyBorder="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10" borderId="9" xfId="0" applyFont="1" applyFill="1" applyBorder="1" applyAlignment="1" applyProtection="1">
      <alignment horizontal="left" vertical="top" wrapText="1"/>
      <protection locked="0"/>
    </xf>
    <xf numFmtId="0" fontId="4" fillId="10" borderId="8" xfId="0" applyFont="1" applyFill="1" applyBorder="1" applyAlignment="1" applyProtection="1">
      <alignment horizontal="left" vertical="top" wrapText="1"/>
      <protection locked="0"/>
    </xf>
    <xf numFmtId="0" fontId="4" fillId="10" borderId="34" xfId="0" applyFont="1" applyFill="1" applyBorder="1" applyAlignment="1" applyProtection="1">
      <alignment horizontal="left" vertical="top" wrapText="1"/>
      <protection locked="0"/>
    </xf>
    <xf numFmtId="0" fontId="13" fillId="4"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4" fillId="0" borderId="0" xfId="0" applyFont="1" applyAlignment="1" applyProtection="1">
      <alignment vertical="center" wrapText="1"/>
      <protection locked="0"/>
    </xf>
    <xf numFmtId="2" fontId="4" fillId="0" borderId="0" xfId="0" applyNumberFormat="1" applyFont="1" applyBorder="1" applyAlignment="1" applyProtection="1">
      <alignment horizontal="left"/>
      <protection locked="0"/>
    </xf>
    <xf numFmtId="0" fontId="4" fillId="9" borderId="11" xfId="0" applyFont="1" applyFill="1" applyBorder="1" applyAlignment="1" applyProtection="1">
      <alignment horizontal="center"/>
      <protection locked="0"/>
    </xf>
    <xf numFmtId="0" fontId="4" fillId="9" borderId="10" xfId="0" applyFont="1" applyFill="1" applyBorder="1" applyAlignment="1" applyProtection="1">
      <alignment horizontal="center"/>
      <protection locked="0"/>
    </xf>
    <xf numFmtId="0" fontId="4" fillId="10" borderId="5" xfId="0" applyFont="1" applyFill="1" applyBorder="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0" fillId="0" borderId="8" xfId="0" applyFont="1" applyBorder="1" applyAlignment="1">
      <alignment horizontal="left" vertical="top" wrapText="1"/>
    </xf>
    <xf numFmtId="0" fontId="0" fillId="0" borderId="34" xfId="0" applyFont="1" applyBorder="1" applyAlignment="1">
      <alignment horizontal="left" vertical="top" wrapText="1"/>
    </xf>
    <xf numFmtId="0" fontId="4" fillId="3" borderId="15" xfId="0" applyFont="1" applyFill="1" applyBorder="1" applyAlignment="1" applyProtection="1">
      <alignment horizontal="center"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left" vertical="top" wrapText="1"/>
      <protection locked="0"/>
    </xf>
    <xf numFmtId="49" fontId="4" fillId="0" borderId="19" xfId="0" applyNumberFormat="1" applyFont="1" applyFill="1" applyBorder="1" applyAlignment="1" applyProtection="1">
      <alignment horizontal="left" vertical="top" wrapText="1"/>
      <protection locked="0"/>
    </xf>
    <xf numFmtId="49" fontId="4" fillId="0" borderId="37" xfId="0" applyNumberFormat="1" applyFont="1" applyFill="1" applyBorder="1" applyAlignment="1" applyProtection="1">
      <alignment horizontal="left" vertical="top" wrapText="1"/>
      <protection locked="0"/>
    </xf>
    <xf numFmtId="49" fontId="4" fillId="0" borderId="36" xfId="0" applyNumberFormat="1" applyFont="1" applyFill="1" applyBorder="1" applyAlignment="1" applyProtection="1">
      <alignment horizontal="left" vertical="top" wrapText="1"/>
      <protection locked="0"/>
    </xf>
    <xf numFmtId="49" fontId="4" fillId="0" borderId="29" xfId="0" applyNumberFormat="1" applyFont="1" applyFill="1" applyBorder="1" applyAlignment="1" applyProtection="1">
      <alignment horizontal="left" vertical="top" wrapText="1"/>
      <protection locked="0"/>
    </xf>
    <xf numFmtId="49" fontId="4" fillId="0" borderId="28" xfId="0" applyNumberFormat="1"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49" fontId="4" fillId="0" borderId="35" xfId="0" applyNumberFormat="1"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left" vertical="top" wrapText="1"/>
      <protection locked="0"/>
    </xf>
    <xf numFmtId="49" fontId="4" fillId="0" borderId="34" xfId="0" applyNumberFormat="1"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37"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3" borderId="12"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left" vertical="top" wrapText="1"/>
      <protection locked="0"/>
    </xf>
    <xf numFmtId="0" fontId="4" fillId="10" borderId="30" xfId="0" applyFont="1" applyFill="1" applyBorder="1" applyAlignment="1" applyProtection="1">
      <alignment horizontal="left" vertical="top" wrapText="1"/>
      <protection locked="0"/>
    </xf>
    <xf numFmtId="0" fontId="4" fillId="10" borderId="29" xfId="0" applyFont="1" applyFill="1" applyBorder="1" applyAlignment="1" applyProtection="1">
      <alignment horizontal="left" vertical="top" wrapText="1"/>
      <protection locked="0"/>
    </xf>
    <xf numFmtId="0" fontId="4" fillId="10" borderId="28" xfId="0" applyFont="1" applyFill="1" applyBorder="1" applyAlignment="1" applyProtection="1">
      <alignment horizontal="left" vertical="top" wrapText="1"/>
      <protection locked="0"/>
    </xf>
    <xf numFmtId="49" fontId="2" fillId="7" borderId="37" xfId="0" applyNumberFormat="1"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49" fontId="4" fillId="0" borderId="21"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29"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782">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CCFFFF"/>
      <color rgb="FFFFE7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tabSelected="1" zoomScale="80" zoomScaleNormal="80" workbookViewId="0">
      <selection activeCell="B2" sqref="B2:C2"/>
    </sheetView>
  </sheetViews>
  <sheetFormatPr defaultColWidth="15.44140625" defaultRowHeight="15" x14ac:dyDescent="0.25"/>
  <cols>
    <col min="1" max="1" width="3.77734375" style="150" customWidth="1"/>
    <col min="2" max="2" width="16.21875" style="158" customWidth="1"/>
    <col min="3" max="3" width="88.21875" style="150" customWidth="1"/>
    <col min="4" max="4" width="87.77734375" style="150" customWidth="1"/>
    <col min="5" max="5" width="15.44140625" style="150" customWidth="1"/>
    <col min="6" max="6" width="17" style="151" bestFit="1" customWidth="1"/>
    <col min="7" max="7" width="15.77734375" style="148" customWidth="1"/>
    <col min="8" max="11" width="15.77734375" style="150" customWidth="1"/>
    <col min="12" max="15" width="12.77734375" style="151" customWidth="1"/>
    <col min="16" max="16384" width="15.44140625" style="150"/>
  </cols>
  <sheetData>
    <row r="1" spans="1:15" ht="16.2" thickBot="1" x14ac:dyDescent="0.35">
      <c r="A1" s="183"/>
      <c r="B1" s="184"/>
      <c r="C1" s="185"/>
      <c r="D1" s="185"/>
      <c r="E1" s="148"/>
      <c r="F1" s="149"/>
      <c r="H1" s="148"/>
      <c r="I1" s="148"/>
      <c r="L1" s="149"/>
      <c r="M1" s="149"/>
    </row>
    <row r="2" spans="1:15" ht="70.05" customHeight="1" x14ac:dyDescent="0.3">
      <c r="A2" s="183"/>
      <c r="B2" s="232" t="s">
        <v>168</v>
      </c>
      <c r="C2" s="233"/>
      <c r="D2" s="186"/>
      <c r="E2" s="151"/>
      <c r="G2" s="151"/>
      <c r="L2" s="150"/>
      <c r="M2" s="150"/>
      <c r="N2" s="150"/>
      <c r="O2" s="150"/>
    </row>
    <row r="3" spans="1:15" s="152" customFormat="1" ht="15.6" x14ac:dyDescent="0.3">
      <c r="A3" s="187"/>
      <c r="B3" s="187"/>
      <c r="C3" s="187"/>
      <c r="D3" s="187"/>
      <c r="F3" s="153"/>
      <c r="G3" s="154"/>
      <c r="L3" s="153"/>
      <c r="M3" s="153"/>
      <c r="N3" s="153"/>
      <c r="O3" s="153"/>
    </row>
    <row r="4" spans="1:15" s="152" customFormat="1" ht="16.2" thickBot="1" x14ac:dyDescent="0.35">
      <c r="A4" s="187"/>
      <c r="B4" s="188"/>
      <c r="C4" s="187"/>
      <c r="D4" s="187"/>
      <c r="F4" s="153"/>
      <c r="G4" s="154"/>
      <c r="L4" s="153"/>
      <c r="M4" s="153"/>
      <c r="N4" s="153"/>
      <c r="O4" s="153"/>
    </row>
    <row r="5" spans="1:15" s="152" customFormat="1" ht="31.8" thickBot="1" x14ac:dyDescent="0.35">
      <c r="A5" s="187"/>
      <c r="B5" s="189" t="s">
        <v>0</v>
      </c>
      <c r="C5" s="34" t="s">
        <v>1</v>
      </c>
      <c r="D5" s="190"/>
      <c r="I5" s="153"/>
      <c r="J5" s="153"/>
      <c r="K5" s="153"/>
      <c r="L5" s="153"/>
    </row>
    <row r="6" spans="1:15" s="155" customFormat="1" ht="38.4" customHeight="1" x14ac:dyDescent="0.3">
      <c r="A6" s="191"/>
      <c r="B6" s="192">
        <v>1</v>
      </c>
      <c r="C6" s="193" t="s">
        <v>2</v>
      </c>
      <c r="D6" s="191"/>
      <c r="F6" s="156"/>
      <c r="G6" s="157"/>
      <c r="L6" s="156"/>
      <c r="M6" s="156"/>
      <c r="N6" s="156"/>
      <c r="O6" s="156"/>
    </row>
    <row r="7" spans="1:15" s="155" customFormat="1" ht="38.4" customHeight="1" x14ac:dyDescent="0.3">
      <c r="A7" s="191"/>
      <c r="B7" s="194">
        <v>0.8</v>
      </c>
      <c r="C7" s="195" t="s">
        <v>3</v>
      </c>
      <c r="D7" s="191"/>
      <c r="F7" s="156"/>
      <c r="G7" s="157"/>
      <c r="L7" s="156"/>
      <c r="M7" s="156"/>
      <c r="N7" s="156"/>
      <c r="O7" s="156"/>
    </row>
    <row r="8" spans="1:15" s="155" customFormat="1" ht="36.6" customHeight="1" x14ac:dyDescent="0.3">
      <c r="A8" s="191"/>
      <c r="B8" s="196">
        <v>0.6</v>
      </c>
      <c r="C8" s="195" t="s">
        <v>4</v>
      </c>
      <c r="D8" s="197"/>
      <c r="F8" s="156"/>
      <c r="G8" s="157"/>
      <c r="L8" s="156"/>
      <c r="M8" s="156"/>
      <c r="N8" s="156"/>
      <c r="O8" s="156"/>
    </row>
    <row r="9" spans="1:15" s="155" customFormat="1" ht="40.799999999999997" customHeight="1" x14ac:dyDescent="0.3">
      <c r="A9" s="191"/>
      <c r="B9" s="196">
        <v>0.4</v>
      </c>
      <c r="C9" s="195" t="s">
        <v>5</v>
      </c>
      <c r="D9" s="191"/>
      <c r="F9" s="156"/>
      <c r="G9" s="157"/>
      <c r="L9" s="156"/>
      <c r="M9" s="156"/>
      <c r="N9" s="156"/>
      <c r="O9" s="156"/>
    </row>
    <row r="10" spans="1:15" s="155" customFormat="1" ht="34.799999999999997" customHeight="1" x14ac:dyDescent="0.3">
      <c r="A10" s="191"/>
      <c r="B10" s="198">
        <v>0.2</v>
      </c>
      <c r="C10" s="195" t="s">
        <v>6</v>
      </c>
      <c r="D10" s="191"/>
      <c r="F10" s="156"/>
      <c r="G10" s="157"/>
      <c r="L10" s="156"/>
      <c r="M10" s="156"/>
      <c r="N10" s="156"/>
      <c r="O10" s="156"/>
    </row>
    <row r="11" spans="1:15" s="155" customFormat="1" ht="52.8" customHeight="1" thickBot="1" x14ac:dyDescent="0.35">
      <c r="A11" s="191"/>
      <c r="B11" s="199">
        <v>0</v>
      </c>
      <c r="C11" s="200" t="s">
        <v>7</v>
      </c>
      <c r="D11" s="191"/>
      <c r="F11" s="156"/>
      <c r="G11" s="157"/>
      <c r="L11" s="156"/>
      <c r="M11" s="156"/>
      <c r="N11" s="156"/>
      <c r="O11" s="156"/>
    </row>
    <row r="12" spans="1:15" s="152" customFormat="1" ht="148.5" customHeight="1" x14ac:dyDescent="0.3">
      <c r="A12" s="187"/>
      <c r="B12" s="234" t="s">
        <v>169</v>
      </c>
      <c r="C12" s="234"/>
      <c r="D12" s="187"/>
      <c r="F12" s="153"/>
      <c r="G12" s="154"/>
      <c r="L12" s="153"/>
      <c r="M12" s="153"/>
      <c r="N12" s="153"/>
      <c r="O12" s="153"/>
    </row>
    <row r="13" spans="1:15" s="152" customFormat="1" ht="15.6" x14ac:dyDescent="0.3">
      <c r="A13" s="187"/>
      <c r="B13" s="188"/>
      <c r="C13" s="187"/>
      <c r="D13" s="187"/>
      <c r="F13" s="153"/>
      <c r="G13" s="154"/>
      <c r="L13" s="153"/>
      <c r="M13" s="153"/>
      <c r="N13" s="153"/>
      <c r="O13" s="153"/>
    </row>
    <row r="14" spans="1:15" s="152" customFormat="1" ht="15.6" x14ac:dyDescent="0.3">
      <c r="A14" s="187"/>
      <c r="B14" s="188"/>
      <c r="C14" s="187"/>
      <c r="D14" s="187"/>
      <c r="F14" s="153"/>
      <c r="G14" s="154"/>
      <c r="L14" s="153"/>
      <c r="M14" s="153"/>
      <c r="N14" s="153"/>
      <c r="O14" s="153"/>
    </row>
    <row r="15" spans="1:15" s="152" customFormat="1" ht="15.6" x14ac:dyDescent="0.3">
      <c r="A15" s="187"/>
      <c r="B15" s="188"/>
      <c r="C15" s="187"/>
      <c r="D15" s="187"/>
      <c r="F15" s="153"/>
      <c r="G15" s="154"/>
      <c r="L15" s="153"/>
      <c r="M15" s="153"/>
      <c r="N15" s="153"/>
      <c r="O15" s="153"/>
    </row>
    <row r="16" spans="1:15" s="152" customFormat="1" ht="15.6" x14ac:dyDescent="0.3">
      <c r="A16" s="187"/>
      <c r="B16" s="188"/>
      <c r="C16" s="187"/>
      <c r="D16" s="187"/>
      <c r="F16" s="153"/>
      <c r="G16" s="154"/>
      <c r="L16" s="153"/>
      <c r="M16" s="153"/>
      <c r="N16" s="153"/>
      <c r="O16" s="153"/>
    </row>
    <row r="17" spans="1:15" s="152" customFormat="1" ht="15.6" x14ac:dyDescent="0.3">
      <c r="A17" s="187"/>
      <c r="B17" s="188"/>
      <c r="C17" s="187"/>
      <c r="D17" s="187"/>
      <c r="F17" s="153"/>
      <c r="G17" s="154"/>
      <c r="L17" s="153"/>
      <c r="M17" s="153"/>
      <c r="N17" s="153"/>
      <c r="O17" s="153"/>
    </row>
    <row r="18" spans="1:15" s="152" customFormat="1" ht="15.6" x14ac:dyDescent="0.3">
      <c r="A18" s="187"/>
      <c r="B18" s="188"/>
      <c r="C18" s="187"/>
      <c r="D18" s="187"/>
      <c r="F18" s="153"/>
      <c r="G18" s="154"/>
      <c r="L18" s="153"/>
      <c r="M18" s="153"/>
      <c r="N18" s="153"/>
      <c r="O18" s="153"/>
    </row>
    <row r="19" spans="1:15" s="152" customFormat="1" ht="15.6" x14ac:dyDescent="0.3">
      <c r="A19" s="187"/>
      <c r="B19" s="188"/>
      <c r="C19" s="187"/>
      <c r="D19" s="187"/>
      <c r="F19" s="153"/>
      <c r="G19" s="154"/>
      <c r="L19" s="153"/>
      <c r="M19" s="153"/>
      <c r="N19" s="153"/>
      <c r="O19" s="153"/>
    </row>
    <row r="20" spans="1:15" ht="15.6" x14ac:dyDescent="0.3">
      <c r="A20" s="183"/>
      <c r="B20" s="201"/>
      <c r="C20" s="183"/>
      <c r="D20" s="183"/>
    </row>
    <row r="21" spans="1:15" ht="15.6" x14ac:dyDescent="0.3">
      <c r="A21" s="183"/>
      <c r="B21" s="201"/>
      <c r="C21" s="183"/>
      <c r="D21" s="183"/>
    </row>
    <row r="22" spans="1:15" ht="15.6" x14ac:dyDescent="0.3">
      <c r="A22" s="183"/>
      <c r="B22" s="201"/>
      <c r="C22" s="183"/>
      <c r="D22" s="183"/>
    </row>
    <row r="23" spans="1:15" ht="15.6" x14ac:dyDescent="0.3">
      <c r="A23" s="183"/>
      <c r="B23" s="201"/>
      <c r="C23" s="183"/>
      <c r="D23" s="183"/>
    </row>
    <row r="24" spans="1:15" ht="15.6" x14ac:dyDescent="0.3">
      <c r="A24" s="183"/>
      <c r="B24" s="201"/>
      <c r="C24" s="183"/>
      <c r="D24" s="183"/>
    </row>
    <row r="25" spans="1:15" ht="15.6" x14ac:dyDescent="0.3">
      <c r="A25" s="183"/>
      <c r="B25" s="201"/>
      <c r="C25" s="183"/>
      <c r="D25" s="183"/>
    </row>
  </sheetData>
  <mergeCells count="2">
    <mergeCell ref="B2:C2"/>
    <mergeCell ref="B12:C12"/>
  </mergeCells>
  <pageMargins left="0.25" right="0.25" top="0.75" bottom="0.75" header="0.3" footer="0.3"/>
  <pageSetup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40E5-4871-4705-A642-C6CCAA03FB53}">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116</v>
      </c>
      <c r="E36" s="309"/>
      <c r="F36" s="309"/>
      <c r="G36" s="310"/>
      <c r="H36" s="86">
        <f>'Buyer Portal'!H36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521" priority="22" stopIfTrue="1" operator="containsText" text="Fail">
      <formula>NOT(ISERROR(SEARCH("Fail",J23)))</formula>
    </cfRule>
    <cfRule type="containsText" dxfId="520" priority="23" stopIfTrue="1" operator="containsText" text="Pass">
      <formula>NOT(ISERROR(SEARCH("Pass",J23)))</formula>
    </cfRule>
  </conditionalFormatting>
  <conditionalFormatting sqref="I23">
    <cfRule type="containsText" dxfId="519" priority="18" stopIfTrue="1" operator="containsText" text="Fail">
      <formula>NOT(ISERROR(SEARCH("Fail",I23)))</formula>
    </cfRule>
    <cfRule type="containsText" dxfId="518" priority="19" stopIfTrue="1" operator="containsText" text="Pass">
      <formula>NOT(ISERROR(SEARCH("Pass",I23)))</formula>
    </cfRule>
  </conditionalFormatting>
  <conditionalFormatting sqref="J72">
    <cfRule type="containsText" dxfId="517" priority="16" stopIfTrue="1" operator="containsText" text="Fail">
      <formula>NOT(ISERROR(SEARCH("Fail",J72)))</formula>
    </cfRule>
    <cfRule type="containsText" dxfId="516" priority="17" stopIfTrue="1" operator="containsText" text="Pass">
      <formula>NOT(ISERROR(SEARCH("Pass",J72)))</formula>
    </cfRule>
  </conditionalFormatting>
  <conditionalFormatting sqref="I72">
    <cfRule type="containsText" dxfId="515" priority="12" stopIfTrue="1" operator="containsText" text="Fail">
      <formula>NOT(ISERROR(SEARCH("Fail",I72)))</formula>
    </cfRule>
    <cfRule type="containsText" dxfId="514" priority="13" stopIfTrue="1" operator="containsText" text="Pass">
      <formula>NOT(ISERROR(SEARCH("Pass",I72)))</formula>
    </cfRule>
  </conditionalFormatting>
  <conditionalFormatting sqref="K28:K33 K59:K69 K38:K57 K15:K20">
    <cfRule type="expression" dxfId="513" priority="24">
      <formula>K15&lt;#REF!</formula>
    </cfRule>
  </conditionalFormatting>
  <conditionalFormatting sqref="K35:K36">
    <cfRule type="expression" dxfId="512" priority="11">
      <formula>K35&lt;#REF!</formula>
    </cfRule>
  </conditionalFormatting>
  <conditionalFormatting sqref="L76">
    <cfRule type="containsText" dxfId="511" priority="9" stopIfTrue="1" operator="containsText" text="Fail">
      <formula>NOT(ISERROR(SEARCH("Fail",L76)))</formula>
    </cfRule>
    <cfRule type="containsText" dxfId="510" priority="10" stopIfTrue="1" operator="containsText" text="Pass">
      <formula>NOT(ISERROR(SEARCH("Pass",L76)))</formula>
    </cfRule>
  </conditionalFormatting>
  <conditionalFormatting sqref="L78">
    <cfRule type="containsText" dxfId="509" priority="7" stopIfTrue="1" operator="containsText" text="Fail">
      <formula>NOT(ISERROR(SEARCH("Fail",L78)))</formula>
    </cfRule>
    <cfRule type="containsText" dxfId="508" priority="8" stopIfTrue="1" operator="containsText" text="Pass">
      <formula>NOT(ISERROR(SEARCH("Pass",L78)))</formula>
    </cfRule>
  </conditionalFormatting>
  <conditionalFormatting sqref="L77">
    <cfRule type="containsText" dxfId="507" priority="3" stopIfTrue="1" operator="containsText" text="Fail">
      <formula>NOT(ISERROR(SEARCH("Fail",L77)))</formula>
    </cfRule>
    <cfRule type="containsText" dxfId="506" priority="4" stopIfTrue="1" operator="containsText" text="Pass">
      <formula>NOT(ISERROR(SEARCH("Pass",L77)))</formula>
    </cfRule>
  </conditionalFormatting>
  <conditionalFormatting sqref="L79">
    <cfRule type="containsText" dxfId="505" priority="1" stopIfTrue="1" operator="containsText" text="Fail">
      <formula>NOT(ISERROR(SEARCH("Fail",L79)))</formula>
    </cfRule>
    <cfRule type="containsText" dxfId="504" priority="2" stopIfTrue="1" operator="containsText" text="Pass">
      <formula>NOT(ISERROR(SEARCH("Pass",L79)))</formula>
    </cfRule>
  </conditionalFormatting>
  <dataValidations count="1">
    <dataValidation type="list" allowBlank="1" showInputMessage="1" showErrorMessage="1" sqref="H11:H12" xr:uid="{712CEF22-0161-4FE7-BCD1-F71E708A5149}">
      <formula1>"Pass, Fail"</formula1>
    </dataValidation>
  </dataValidations>
  <pageMargins left="0.25" right="0.25" top="0.75" bottom="0.75" header="0.3" footer="0.3"/>
  <pageSetup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976A-53DE-4297-B0D3-FFF11493D822}">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166</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4:G34"/>
    <mergeCell ref="D35:G35"/>
    <mergeCell ref="D36:G36"/>
    <mergeCell ref="D37:G37"/>
    <mergeCell ref="D38:G38"/>
    <mergeCell ref="D39:G39"/>
    <mergeCell ref="D23:G23"/>
    <mergeCell ref="B26:B89"/>
    <mergeCell ref="D26:G26"/>
    <mergeCell ref="D27:G27"/>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C88:G88"/>
    <mergeCell ref="D76:G76"/>
    <mergeCell ref="D77:G77"/>
    <mergeCell ref="D78:G78"/>
    <mergeCell ref="D79:G79"/>
    <mergeCell ref="D80:G80"/>
    <mergeCell ref="D81:G81"/>
    <mergeCell ref="B92:B111"/>
    <mergeCell ref="D92:G92"/>
    <mergeCell ref="D93:G93"/>
    <mergeCell ref="D94:G94"/>
    <mergeCell ref="D95:G95"/>
    <mergeCell ref="D96:G96"/>
    <mergeCell ref="D97:G97"/>
    <mergeCell ref="D98:G98"/>
    <mergeCell ref="D99:G99"/>
    <mergeCell ref="C108:G108"/>
    <mergeCell ref="C109:G109"/>
    <mergeCell ref="C110:G110"/>
    <mergeCell ref="D100:G100"/>
    <mergeCell ref="D101:G101"/>
    <mergeCell ref="D102:G102"/>
    <mergeCell ref="D103:G103"/>
    <mergeCell ref="D104:G104"/>
    <mergeCell ref="C107:G107"/>
    <mergeCell ref="D89:G89"/>
  </mergeCells>
  <conditionalFormatting sqref="J23">
    <cfRule type="containsText" dxfId="503" priority="52" stopIfTrue="1" operator="containsText" text="Fail">
      <formula>NOT(ISERROR(SEARCH("Fail",J23)))</formula>
    </cfRule>
    <cfRule type="containsText" dxfId="502" priority="53" stopIfTrue="1" operator="containsText" text="Pass">
      <formula>NOT(ISERROR(SEARCH("Pass",J23)))</formula>
    </cfRule>
  </conditionalFormatting>
  <conditionalFormatting sqref="M94">
    <cfRule type="containsText" dxfId="501" priority="42" stopIfTrue="1" operator="containsText" text="Fail">
      <formula>NOT(ISERROR(SEARCH("Fail",M94)))</formula>
    </cfRule>
    <cfRule type="containsText" dxfId="500" priority="43" stopIfTrue="1" operator="containsText" text="Pass">
      <formula>NOT(ISERROR(SEARCH("Pass",M94)))</formula>
    </cfRule>
  </conditionalFormatting>
  <conditionalFormatting sqref="L93">
    <cfRule type="containsText" dxfId="499" priority="48" stopIfTrue="1" operator="containsText" text="Fail">
      <formula>NOT(ISERROR(SEARCH("Fail",L93)))</formula>
    </cfRule>
    <cfRule type="containsText" dxfId="498" priority="49" stopIfTrue="1" operator="containsText" text="Pass">
      <formula>NOT(ISERROR(SEARCH("Pass",L93)))</formula>
    </cfRule>
  </conditionalFormatting>
  <conditionalFormatting sqref="L94">
    <cfRule type="containsText" dxfId="497" priority="46" stopIfTrue="1" operator="containsText" text="Fail">
      <formula>NOT(ISERROR(SEARCH("Fail",L94)))</formula>
    </cfRule>
    <cfRule type="containsText" dxfId="496" priority="47" stopIfTrue="1" operator="containsText" text="Pass">
      <formula>NOT(ISERROR(SEARCH("Pass",L94)))</formula>
    </cfRule>
  </conditionalFormatting>
  <conditionalFormatting sqref="M93">
    <cfRule type="containsText" dxfId="495" priority="44" stopIfTrue="1" operator="containsText" text="Fail">
      <formula>NOT(ISERROR(SEARCH("Fail",M93)))</formula>
    </cfRule>
    <cfRule type="containsText" dxfId="494" priority="45" stopIfTrue="1" operator="containsText" text="Pass">
      <formula>NOT(ISERROR(SEARCH("Pass",M93)))</formula>
    </cfRule>
  </conditionalFormatting>
  <conditionalFormatting sqref="I23">
    <cfRule type="containsText" dxfId="493" priority="40" stopIfTrue="1" operator="containsText" text="Fail">
      <formula>NOT(ISERROR(SEARCH("Fail",I23)))</formula>
    </cfRule>
    <cfRule type="containsText" dxfId="492" priority="41" stopIfTrue="1" operator="containsText" text="Pass">
      <formula>NOT(ISERROR(SEARCH("Pass",I23)))</formula>
    </cfRule>
  </conditionalFormatting>
  <conditionalFormatting sqref="M100:M101">
    <cfRule type="containsText" dxfId="491" priority="30" stopIfTrue="1" operator="containsText" text="Fail">
      <formula>NOT(ISERROR(SEARCH("Fail",M100)))</formula>
    </cfRule>
    <cfRule type="containsText" dxfId="490" priority="31" stopIfTrue="1" operator="containsText" text="Pass">
      <formula>NOT(ISERROR(SEARCH("Pass",M100)))</formula>
    </cfRule>
  </conditionalFormatting>
  <conditionalFormatting sqref="L96">
    <cfRule type="containsText" dxfId="489" priority="38" stopIfTrue="1" operator="containsText" text="Fail">
      <formula>NOT(ISERROR(SEARCH("Fail",L96)))</formula>
    </cfRule>
    <cfRule type="containsText" dxfId="488" priority="39" stopIfTrue="1" operator="containsText" text="Pass">
      <formula>NOT(ISERROR(SEARCH("Pass",L96)))</formula>
    </cfRule>
  </conditionalFormatting>
  <conditionalFormatting sqref="L99">
    <cfRule type="containsText" dxfId="487" priority="20" stopIfTrue="1" operator="containsText" text="Fail">
      <formula>NOT(ISERROR(SEARCH("Fail",L99)))</formula>
    </cfRule>
    <cfRule type="containsText" dxfId="486" priority="21" stopIfTrue="1" operator="containsText" text="Pass">
      <formula>NOT(ISERROR(SEARCH("Pass",L99)))</formula>
    </cfRule>
  </conditionalFormatting>
  <conditionalFormatting sqref="L100:L102">
    <cfRule type="containsText" dxfId="485" priority="36" stopIfTrue="1" operator="containsText" text="Fail">
      <formula>NOT(ISERROR(SEARCH("Fail",L100)))</formula>
    </cfRule>
    <cfRule type="containsText" dxfId="484" priority="37" stopIfTrue="1" operator="containsText" text="Pass">
      <formula>NOT(ISERROR(SEARCH("Pass",L100)))</formula>
    </cfRule>
  </conditionalFormatting>
  <conditionalFormatting sqref="M96">
    <cfRule type="containsText" dxfId="483" priority="34" stopIfTrue="1" operator="containsText" text="Fail">
      <formula>NOT(ISERROR(SEARCH("Fail",M96)))</formula>
    </cfRule>
    <cfRule type="containsText" dxfId="482" priority="35" stopIfTrue="1" operator="containsText" text="Pass">
      <formula>NOT(ISERROR(SEARCH("Pass",M96)))</formula>
    </cfRule>
  </conditionalFormatting>
  <conditionalFormatting sqref="L104">
    <cfRule type="containsText" dxfId="481" priority="32" stopIfTrue="1" operator="containsText" text="Fail">
      <formula>NOT(ISERROR(SEARCH("Fail",L104)))</formula>
    </cfRule>
    <cfRule type="containsText" dxfId="480" priority="33" stopIfTrue="1" operator="containsText" text="Pass">
      <formula>NOT(ISERROR(SEARCH("Pass",L104)))</formula>
    </cfRule>
  </conditionalFormatting>
  <conditionalFormatting sqref="L95">
    <cfRule type="containsText" dxfId="479" priority="26" stopIfTrue="1" operator="containsText" text="Fail">
      <formula>NOT(ISERROR(SEARCH("Fail",L95)))</formula>
    </cfRule>
    <cfRule type="containsText" dxfId="478" priority="27" stopIfTrue="1" operator="containsText" text="Pass">
      <formula>NOT(ISERROR(SEARCH("Pass",L95)))</formula>
    </cfRule>
  </conditionalFormatting>
  <conditionalFormatting sqref="M97">
    <cfRule type="containsText" dxfId="477" priority="22" stopIfTrue="1" operator="containsText" text="Fail">
      <formula>NOT(ISERROR(SEARCH("Fail",M97)))</formula>
    </cfRule>
    <cfRule type="containsText" dxfId="476" priority="23" stopIfTrue="1" operator="containsText" text="Pass">
      <formula>NOT(ISERROR(SEARCH("Pass",M97)))</formula>
    </cfRule>
  </conditionalFormatting>
  <conditionalFormatting sqref="L97">
    <cfRule type="containsText" dxfId="475" priority="24" stopIfTrue="1" operator="containsText" text="Fail">
      <formula>NOT(ISERROR(SEARCH("Fail",L97)))</formula>
    </cfRule>
    <cfRule type="containsText" dxfId="474" priority="25" stopIfTrue="1" operator="containsText" text="Pass">
      <formula>NOT(ISERROR(SEARCH("Pass",L97)))</formula>
    </cfRule>
  </conditionalFormatting>
  <conditionalFormatting sqref="M99">
    <cfRule type="containsText" dxfId="473" priority="18" stopIfTrue="1" operator="containsText" text="Fail">
      <formula>NOT(ISERROR(SEARCH("Fail",M99)))</formula>
    </cfRule>
    <cfRule type="containsText" dxfId="472" priority="19" stopIfTrue="1" operator="containsText" text="Pass">
      <formula>NOT(ISERROR(SEARCH("Pass",M99)))</formula>
    </cfRule>
  </conditionalFormatting>
  <conditionalFormatting sqref="L98">
    <cfRule type="containsText" dxfId="471" priority="16" stopIfTrue="1" operator="containsText" text="Fail">
      <formula>NOT(ISERROR(SEARCH("Fail",L98)))</formula>
    </cfRule>
    <cfRule type="containsText" dxfId="470" priority="17" stopIfTrue="1" operator="containsText" text="Pass">
      <formula>NOT(ISERROR(SEARCH("Pass",L98)))</formula>
    </cfRule>
  </conditionalFormatting>
  <conditionalFormatting sqref="J89">
    <cfRule type="containsText" dxfId="469" priority="14" stopIfTrue="1" operator="containsText" text="Fail">
      <formula>NOT(ISERROR(SEARCH("Fail",J89)))</formula>
    </cfRule>
    <cfRule type="containsText" dxfId="468" priority="15" stopIfTrue="1" operator="containsText" text="Pass">
      <formula>NOT(ISERROR(SEARCH("Pass",J89)))</formula>
    </cfRule>
  </conditionalFormatting>
  <conditionalFormatting sqref="L91:M91">
    <cfRule type="containsText" dxfId="467" priority="10" stopIfTrue="1" operator="containsText" text="Fail">
      <formula>NOT(ISERROR(SEARCH("Fail",L91)))</formula>
    </cfRule>
    <cfRule type="containsText" dxfId="466" priority="11" stopIfTrue="1" operator="containsText" text="Pass">
      <formula>NOT(ISERROR(SEARCH("Pass",L91)))</formula>
    </cfRule>
  </conditionalFormatting>
  <conditionalFormatting sqref="I89">
    <cfRule type="containsText" dxfId="465" priority="8" stopIfTrue="1" operator="containsText" text="Fail">
      <formula>NOT(ISERROR(SEARCH("Fail",I89)))</formula>
    </cfRule>
    <cfRule type="containsText" dxfId="464" priority="9" stopIfTrue="1" operator="containsText" text="Pass">
      <formula>NOT(ISERROR(SEARCH("Pass",I89)))</formula>
    </cfRule>
  </conditionalFormatting>
  <conditionalFormatting sqref="M103">
    <cfRule type="containsText" dxfId="463" priority="4" stopIfTrue="1" operator="containsText" text="Fail">
      <formula>NOT(ISERROR(SEARCH("Fail",M103)))</formula>
    </cfRule>
    <cfRule type="containsText" dxfId="462" priority="5" stopIfTrue="1" operator="containsText" text="Pass">
      <formula>NOT(ISERROR(SEARCH("Pass",M103)))</formula>
    </cfRule>
  </conditionalFormatting>
  <conditionalFormatting sqref="L103">
    <cfRule type="containsText" dxfId="461" priority="6" stopIfTrue="1" operator="containsText" text="Fail">
      <formula>NOT(ISERROR(SEARCH("Fail",L103)))</formula>
    </cfRule>
    <cfRule type="containsText" dxfId="460" priority="7" stopIfTrue="1" operator="containsText" text="Pass">
      <formula>NOT(ISERROR(SEARCH("Pass",L103)))</formula>
    </cfRule>
  </conditionalFormatting>
  <conditionalFormatting sqref="M102">
    <cfRule type="containsText" dxfId="459" priority="2" stopIfTrue="1" operator="containsText" text="Fail">
      <formula>NOT(ISERROR(SEARCH("Fail",M102)))</formula>
    </cfRule>
    <cfRule type="containsText" dxfId="458" priority="3" stopIfTrue="1" operator="containsText" text="Pass">
      <formula>NOT(ISERROR(SEARCH("Pass",M102)))</formula>
    </cfRule>
  </conditionalFormatting>
  <conditionalFormatting sqref="K28:K33 K59:K69 K71:K79 K81:K86 K38:K57 K15:K20">
    <cfRule type="expression" dxfId="457" priority="54">
      <formula>K15&lt;#REF!</formula>
    </cfRule>
  </conditionalFormatting>
  <conditionalFormatting sqref="K35:K36">
    <cfRule type="expression" dxfId="456" priority="1">
      <formula>K35&lt;#REF!</formula>
    </cfRule>
  </conditionalFormatting>
  <dataValidations count="1">
    <dataValidation type="list" allowBlank="1" showInputMessage="1" showErrorMessage="1" sqref="H11:H12" xr:uid="{DBA25208-9C92-4708-BFEB-377704893F17}">
      <formula1>"Pass, Fail"</formula1>
    </dataValidation>
  </dataValidations>
  <pageMargins left="0.25" right="0.25" top="0.75" bottom="0.75" header="0.3" footer="0.3"/>
  <pageSetup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D772-6EC4-4092-935E-2E3A65236DDA}">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166</v>
      </c>
      <c r="E36" s="309"/>
      <c r="F36" s="309"/>
      <c r="G36" s="310"/>
      <c r="H36" s="86">
        <f>'Need Identification'!H36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455" priority="22" stopIfTrue="1" operator="containsText" text="Fail">
      <formula>NOT(ISERROR(SEARCH("Fail",J23)))</formula>
    </cfRule>
    <cfRule type="containsText" dxfId="454" priority="23" stopIfTrue="1" operator="containsText" text="Pass">
      <formula>NOT(ISERROR(SEARCH("Pass",J23)))</formula>
    </cfRule>
  </conditionalFormatting>
  <conditionalFormatting sqref="I23">
    <cfRule type="containsText" dxfId="453" priority="18" stopIfTrue="1" operator="containsText" text="Fail">
      <formula>NOT(ISERROR(SEARCH("Fail",I23)))</formula>
    </cfRule>
    <cfRule type="containsText" dxfId="452" priority="19" stopIfTrue="1" operator="containsText" text="Pass">
      <formula>NOT(ISERROR(SEARCH("Pass",I23)))</formula>
    </cfRule>
  </conditionalFormatting>
  <conditionalFormatting sqref="J72">
    <cfRule type="containsText" dxfId="451" priority="16" stopIfTrue="1" operator="containsText" text="Fail">
      <formula>NOT(ISERROR(SEARCH("Fail",J72)))</formula>
    </cfRule>
    <cfRule type="containsText" dxfId="450" priority="17" stopIfTrue="1" operator="containsText" text="Pass">
      <formula>NOT(ISERROR(SEARCH("Pass",J72)))</formula>
    </cfRule>
  </conditionalFormatting>
  <conditionalFormatting sqref="I72">
    <cfRule type="containsText" dxfId="449" priority="12" stopIfTrue="1" operator="containsText" text="Fail">
      <formula>NOT(ISERROR(SEARCH("Fail",I72)))</formula>
    </cfRule>
    <cfRule type="containsText" dxfId="448" priority="13" stopIfTrue="1" operator="containsText" text="Pass">
      <formula>NOT(ISERROR(SEARCH("Pass",I72)))</formula>
    </cfRule>
  </conditionalFormatting>
  <conditionalFormatting sqref="K28:K33 K59:K69 K38:K57 K15:K20">
    <cfRule type="expression" dxfId="447" priority="24">
      <formula>K15&lt;#REF!</formula>
    </cfRule>
  </conditionalFormatting>
  <conditionalFormatting sqref="K35:K36">
    <cfRule type="expression" dxfId="446" priority="11">
      <formula>K35&lt;#REF!</formula>
    </cfRule>
  </conditionalFormatting>
  <conditionalFormatting sqref="L76">
    <cfRule type="containsText" dxfId="445" priority="9" stopIfTrue="1" operator="containsText" text="Fail">
      <formula>NOT(ISERROR(SEARCH("Fail",L76)))</formula>
    </cfRule>
    <cfRule type="containsText" dxfId="444" priority="10" stopIfTrue="1" operator="containsText" text="Pass">
      <formula>NOT(ISERROR(SEARCH("Pass",L76)))</formula>
    </cfRule>
  </conditionalFormatting>
  <conditionalFormatting sqref="L78">
    <cfRule type="containsText" dxfId="443" priority="7" stopIfTrue="1" operator="containsText" text="Fail">
      <formula>NOT(ISERROR(SEARCH("Fail",L78)))</formula>
    </cfRule>
    <cfRule type="containsText" dxfId="442" priority="8" stopIfTrue="1" operator="containsText" text="Pass">
      <formula>NOT(ISERROR(SEARCH("Pass",L78)))</formula>
    </cfRule>
  </conditionalFormatting>
  <conditionalFormatting sqref="L77">
    <cfRule type="containsText" dxfId="441" priority="3" stopIfTrue="1" operator="containsText" text="Fail">
      <formula>NOT(ISERROR(SEARCH("Fail",L77)))</formula>
    </cfRule>
    <cfRule type="containsText" dxfId="440" priority="4" stopIfTrue="1" operator="containsText" text="Pass">
      <formula>NOT(ISERROR(SEARCH("Pass",L77)))</formula>
    </cfRule>
  </conditionalFormatting>
  <conditionalFormatting sqref="L79">
    <cfRule type="containsText" dxfId="439" priority="1" stopIfTrue="1" operator="containsText" text="Fail">
      <formula>NOT(ISERROR(SEARCH("Fail",L79)))</formula>
    </cfRule>
    <cfRule type="containsText" dxfId="438" priority="2" stopIfTrue="1" operator="containsText" text="Pass">
      <formula>NOT(ISERROR(SEARCH("Pass",L79)))</formula>
    </cfRule>
  </conditionalFormatting>
  <dataValidations count="1">
    <dataValidation type="list" allowBlank="1" showInputMessage="1" showErrorMessage="1" sqref="H11:H12" xr:uid="{C26288CD-1D1A-404F-9416-1A25AED4B57A}">
      <formula1>"Pass, Fail"</formula1>
    </dataValidation>
  </dataValidations>
  <pageMargins left="0.25" right="0.25" top="0.75" bottom="0.75" header="0.3" footer="0.3"/>
  <pageSetup scale="5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6ED03-859E-472E-AD0B-6CF54A879E6F}">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117</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3"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3"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3"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3"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3"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3"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3"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3"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3" s="48" customFormat="1" ht="16.2" thickBot="1" x14ac:dyDescent="0.35">
      <c r="B105" s="289"/>
      <c r="C105" s="103"/>
      <c r="D105" s="104"/>
      <c r="E105" s="104"/>
      <c r="F105" s="104"/>
      <c r="G105" s="104"/>
      <c r="H105" s="105"/>
      <c r="I105" s="106"/>
      <c r="J105" s="106" t="s">
        <v>159</v>
      </c>
      <c r="K105" s="16">
        <f>SUM(K93:K104)</f>
        <v>300</v>
      </c>
      <c r="L105" s="214">
        <f>SUM(L93:L104)</f>
        <v>0</v>
      </c>
    </row>
    <row r="106" spans="2:23"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3"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3"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3"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3"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c r="W110" s="48"/>
    </row>
    <row r="111" spans="2:23"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3"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4:G34"/>
    <mergeCell ref="D35:G35"/>
    <mergeCell ref="D36:G36"/>
    <mergeCell ref="D37:G37"/>
    <mergeCell ref="D38:G38"/>
    <mergeCell ref="D39:G39"/>
    <mergeCell ref="D23:G23"/>
    <mergeCell ref="B26:B89"/>
    <mergeCell ref="D26:G26"/>
    <mergeCell ref="D27:G27"/>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C88:G88"/>
    <mergeCell ref="D76:G76"/>
    <mergeCell ref="D77:G77"/>
    <mergeCell ref="D78:G78"/>
    <mergeCell ref="D79:G79"/>
    <mergeCell ref="D80:G80"/>
    <mergeCell ref="D81:G81"/>
    <mergeCell ref="B92:B111"/>
    <mergeCell ref="D92:G92"/>
    <mergeCell ref="D93:G93"/>
    <mergeCell ref="D94:G94"/>
    <mergeCell ref="D95:G95"/>
    <mergeCell ref="D96:G96"/>
    <mergeCell ref="D97:G97"/>
    <mergeCell ref="D98:G98"/>
    <mergeCell ref="D99:G99"/>
    <mergeCell ref="C108:G108"/>
    <mergeCell ref="C109:G109"/>
    <mergeCell ref="C110:G110"/>
    <mergeCell ref="D100:G100"/>
    <mergeCell ref="D101:G101"/>
    <mergeCell ref="D102:G102"/>
    <mergeCell ref="D103:G103"/>
    <mergeCell ref="D104:G104"/>
    <mergeCell ref="C107:G107"/>
    <mergeCell ref="D89:G89"/>
  </mergeCells>
  <conditionalFormatting sqref="J23">
    <cfRule type="containsText" dxfId="437" priority="52" stopIfTrue="1" operator="containsText" text="Fail">
      <formula>NOT(ISERROR(SEARCH("Fail",J23)))</formula>
    </cfRule>
    <cfRule type="containsText" dxfId="436" priority="53" stopIfTrue="1" operator="containsText" text="Pass">
      <formula>NOT(ISERROR(SEARCH("Pass",J23)))</formula>
    </cfRule>
  </conditionalFormatting>
  <conditionalFormatting sqref="M94">
    <cfRule type="containsText" dxfId="435" priority="42" stopIfTrue="1" operator="containsText" text="Fail">
      <formula>NOT(ISERROR(SEARCH("Fail",M94)))</formula>
    </cfRule>
    <cfRule type="containsText" dxfId="434" priority="43" stopIfTrue="1" operator="containsText" text="Pass">
      <formula>NOT(ISERROR(SEARCH("Pass",M94)))</formula>
    </cfRule>
  </conditionalFormatting>
  <conditionalFormatting sqref="L93">
    <cfRule type="containsText" dxfId="433" priority="48" stopIfTrue="1" operator="containsText" text="Fail">
      <formula>NOT(ISERROR(SEARCH("Fail",L93)))</formula>
    </cfRule>
    <cfRule type="containsText" dxfId="432" priority="49" stopIfTrue="1" operator="containsText" text="Pass">
      <formula>NOT(ISERROR(SEARCH("Pass",L93)))</formula>
    </cfRule>
  </conditionalFormatting>
  <conditionalFormatting sqref="L94">
    <cfRule type="containsText" dxfId="431" priority="46" stopIfTrue="1" operator="containsText" text="Fail">
      <formula>NOT(ISERROR(SEARCH("Fail",L94)))</formula>
    </cfRule>
    <cfRule type="containsText" dxfId="430" priority="47" stopIfTrue="1" operator="containsText" text="Pass">
      <formula>NOT(ISERROR(SEARCH("Pass",L94)))</formula>
    </cfRule>
  </conditionalFormatting>
  <conditionalFormatting sqref="M93">
    <cfRule type="containsText" dxfId="429" priority="44" stopIfTrue="1" operator="containsText" text="Fail">
      <formula>NOT(ISERROR(SEARCH("Fail",M93)))</formula>
    </cfRule>
    <cfRule type="containsText" dxfId="428" priority="45" stopIfTrue="1" operator="containsText" text="Pass">
      <formula>NOT(ISERROR(SEARCH("Pass",M93)))</formula>
    </cfRule>
  </conditionalFormatting>
  <conditionalFormatting sqref="I23">
    <cfRule type="containsText" dxfId="427" priority="40" stopIfTrue="1" operator="containsText" text="Fail">
      <formula>NOT(ISERROR(SEARCH("Fail",I23)))</formula>
    </cfRule>
    <cfRule type="containsText" dxfId="426" priority="41" stopIfTrue="1" operator="containsText" text="Pass">
      <formula>NOT(ISERROR(SEARCH("Pass",I23)))</formula>
    </cfRule>
  </conditionalFormatting>
  <conditionalFormatting sqref="M100:M101">
    <cfRule type="containsText" dxfId="425" priority="30" stopIfTrue="1" operator="containsText" text="Fail">
      <formula>NOT(ISERROR(SEARCH("Fail",M100)))</formula>
    </cfRule>
    <cfRule type="containsText" dxfId="424" priority="31" stopIfTrue="1" operator="containsText" text="Pass">
      <formula>NOT(ISERROR(SEARCH("Pass",M100)))</formula>
    </cfRule>
  </conditionalFormatting>
  <conditionalFormatting sqref="L96">
    <cfRule type="containsText" dxfId="423" priority="38" stopIfTrue="1" operator="containsText" text="Fail">
      <formula>NOT(ISERROR(SEARCH("Fail",L96)))</formula>
    </cfRule>
    <cfRule type="containsText" dxfId="422" priority="39" stopIfTrue="1" operator="containsText" text="Pass">
      <formula>NOT(ISERROR(SEARCH("Pass",L96)))</formula>
    </cfRule>
  </conditionalFormatting>
  <conditionalFormatting sqref="L99">
    <cfRule type="containsText" dxfId="421" priority="20" stopIfTrue="1" operator="containsText" text="Fail">
      <formula>NOT(ISERROR(SEARCH("Fail",L99)))</formula>
    </cfRule>
    <cfRule type="containsText" dxfId="420" priority="21" stopIfTrue="1" operator="containsText" text="Pass">
      <formula>NOT(ISERROR(SEARCH("Pass",L99)))</formula>
    </cfRule>
  </conditionalFormatting>
  <conditionalFormatting sqref="L100:L102">
    <cfRule type="containsText" dxfId="419" priority="36" stopIfTrue="1" operator="containsText" text="Fail">
      <formula>NOT(ISERROR(SEARCH("Fail",L100)))</formula>
    </cfRule>
    <cfRule type="containsText" dxfId="418" priority="37" stopIfTrue="1" operator="containsText" text="Pass">
      <formula>NOT(ISERROR(SEARCH("Pass",L100)))</formula>
    </cfRule>
  </conditionalFormatting>
  <conditionalFormatting sqref="M96">
    <cfRule type="containsText" dxfId="417" priority="34" stopIfTrue="1" operator="containsText" text="Fail">
      <formula>NOT(ISERROR(SEARCH("Fail",M96)))</formula>
    </cfRule>
    <cfRule type="containsText" dxfId="416" priority="35" stopIfTrue="1" operator="containsText" text="Pass">
      <formula>NOT(ISERROR(SEARCH("Pass",M96)))</formula>
    </cfRule>
  </conditionalFormatting>
  <conditionalFormatting sqref="L104">
    <cfRule type="containsText" dxfId="415" priority="32" stopIfTrue="1" operator="containsText" text="Fail">
      <formula>NOT(ISERROR(SEARCH("Fail",L104)))</formula>
    </cfRule>
    <cfRule type="containsText" dxfId="414" priority="33" stopIfTrue="1" operator="containsText" text="Pass">
      <formula>NOT(ISERROR(SEARCH("Pass",L104)))</formula>
    </cfRule>
  </conditionalFormatting>
  <conditionalFormatting sqref="L95">
    <cfRule type="containsText" dxfId="413" priority="26" stopIfTrue="1" operator="containsText" text="Fail">
      <formula>NOT(ISERROR(SEARCH("Fail",L95)))</formula>
    </cfRule>
    <cfRule type="containsText" dxfId="412" priority="27" stopIfTrue="1" operator="containsText" text="Pass">
      <formula>NOT(ISERROR(SEARCH("Pass",L95)))</formula>
    </cfRule>
  </conditionalFormatting>
  <conditionalFormatting sqref="M97">
    <cfRule type="containsText" dxfId="411" priority="22" stopIfTrue="1" operator="containsText" text="Fail">
      <formula>NOT(ISERROR(SEARCH("Fail",M97)))</formula>
    </cfRule>
    <cfRule type="containsText" dxfId="410" priority="23" stopIfTrue="1" operator="containsText" text="Pass">
      <formula>NOT(ISERROR(SEARCH("Pass",M97)))</formula>
    </cfRule>
  </conditionalFormatting>
  <conditionalFormatting sqref="L97">
    <cfRule type="containsText" dxfId="409" priority="24" stopIfTrue="1" operator="containsText" text="Fail">
      <formula>NOT(ISERROR(SEARCH("Fail",L97)))</formula>
    </cfRule>
    <cfRule type="containsText" dxfId="408" priority="25" stopIfTrue="1" operator="containsText" text="Pass">
      <formula>NOT(ISERROR(SEARCH("Pass",L97)))</formula>
    </cfRule>
  </conditionalFormatting>
  <conditionalFormatting sqref="M99">
    <cfRule type="containsText" dxfId="407" priority="18" stopIfTrue="1" operator="containsText" text="Fail">
      <formula>NOT(ISERROR(SEARCH("Fail",M99)))</formula>
    </cfRule>
    <cfRule type="containsText" dxfId="406" priority="19" stopIfTrue="1" operator="containsText" text="Pass">
      <formula>NOT(ISERROR(SEARCH("Pass",M99)))</formula>
    </cfRule>
  </conditionalFormatting>
  <conditionalFormatting sqref="L98">
    <cfRule type="containsText" dxfId="405" priority="16" stopIfTrue="1" operator="containsText" text="Fail">
      <formula>NOT(ISERROR(SEARCH("Fail",L98)))</formula>
    </cfRule>
    <cfRule type="containsText" dxfId="404" priority="17" stopIfTrue="1" operator="containsText" text="Pass">
      <formula>NOT(ISERROR(SEARCH("Pass",L98)))</formula>
    </cfRule>
  </conditionalFormatting>
  <conditionalFormatting sqref="J89">
    <cfRule type="containsText" dxfId="403" priority="14" stopIfTrue="1" operator="containsText" text="Fail">
      <formula>NOT(ISERROR(SEARCH("Fail",J89)))</formula>
    </cfRule>
    <cfRule type="containsText" dxfId="402" priority="15" stopIfTrue="1" operator="containsText" text="Pass">
      <formula>NOT(ISERROR(SEARCH("Pass",J89)))</formula>
    </cfRule>
  </conditionalFormatting>
  <conditionalFormatting sqref="L91:M91">
    <cfRule type="containsText" dxfId="401" priority="10" stopIfTrue="1" operator="containsText" text="Fail">
      <formula>NOT(ISERROR(SEARCH("Fail",L91)))</formula>
    </cfRule>
    <cfRule type="containsText" dxfId="400" priority="11" stopIfTrue="1" operator="containsText" text="Pass">
      <formula>NOT(ISERROR(SEARCH("Pass",L91)))</formula>
    </cfRule>
  </conditionalFormatting>
  <conditionalFormatting sqref="I89">
    <cfRule type="containsText" dxfId="399" priority="8" stopIfTrue="1" operator="containsText" text="Fail">
      <formula>NOT(ISERROR(SEARCH("Fail",I89)))</formula>
    </cfRule>
    <cfRule type="containsText" dxfId="398" priority="9" stopIfTrue="1" operator="containsText" text="Pass">
      <formula>NOT(ISERROR(SEARCH("Pass",I89)))</formula>
    </cfRule>
  </conditionalFormatting>
  <conditionalFormatting sqref="M103">
    <cfRule type="containsText" dxfId="397" priority="4" stopIfTrue="1" operator="containsText" text="Fail">
      <formula>NOT(ISERROR(SEARCH("Fail",M103)))</formula>
    </cfRule>
    <cfRule type="containsText" dxfId="396" priority="5" stopIfTrue="1" operator="containsText" text="Pass">
      <formula>NOT(ISERROR(SEARCH("Pass",M103)))</formula>
    </cfRule>
  </conditionalFormatting>
  <conditionalFormatting sqref="L103">
    <cfRule type="containsText" dxfId="395" priority="6" stopIfTrue="1" operator="containsText" text="Fail">
      <formula>NOT(ISERROR(SEARCH("Fail",L103)))</formula>
    </cfRule>
    <cfRule type="containsText" dxfId="394" priority="7" stopIfTrue="1" operator="containsText" text="Pass">
      <formula>NOT(ISERROR(SEARCH("Pass",L103)))</formula>
    </cfRule>
  </conditionalFormatting>
  <conditionalFormatting sqref="M102">
    <cfRule type="containsText" dxfId="393" priority="2" stopIfTrue="1" operator="containsText" text="Fail">
      <formula>NOT(ISERROR(SEARCH("Fail",M102)))</formula>
    </cfRule>
    <cfRule type="containsText" dxfId="392" priority="3" stopIfTrue="1" operator="containsText" text="Pass">
      <formula>NOT(ISERROR(SEARCH("Pass",M102)))</formula>
    </cfRule>
  </conditionalFormatting>
  <conditionalFormatting sqref="K28:K33 K59:K69 K71:K79 K81:K86 K38:K57 K15:K20">
    <cfRule type="expression" dxfId="391" priority="54">
      <formula>K15&lt;#REF!</formula>
    </cfRule>
  </conditionalFormatting>
  <conditionalFormatting sqref="K35:K36">
    <cfRule type="expression" dxfId="390" priority="1">
      <formula>K35&lt;#REF!</formula>
    </cfRule>
  </conditionalFormatting>
  <dataValidations count="1">
    <dataValidation type="list" allowBlank="1" showInputMessage="1" showErrorMessage="1" sqref="H11:H12" xr:uid="{9CCDEC8F-401C-43B1-914B-EACB1C3B9546}">
      <formula1>"Pass, Fail"</formula1>
    </dataValidation>
  </dataValidations>
  <pageMargins left="0.25" right="0.25" top="0.75" bottom="0.75" header="0.3" footer="0.3"/>
  <pageSetup scale="5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557C-A83B-4F01-A59D-4E20C7AE78E0}">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117</v>
      </c>
      <c r="E36" s="309"/>
      <c r="F36" s="309"/>
      <c r="G36" s="310"/>
      <c r="H36" s="86">
        <f>'Request through Pay'!H36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389" priority="22" stopIfTrue="1" operator="containsText" text="Fail">
      <formula>NOT(ISERROR(SEARCH("Fail",J23)))</formula>
    </cfRule>
    <cfRule type="containsText" dxfId="388" priority="23" stopIfTrue="1" operator="containsText" text="Pass">
      <formula>NOT(ISERROR(SEARCH("Pass",J23)))</formula>
    </cfRule>
  </conditionalFormatting>
  <conditionalFormatting sqref="I23">
    <cfRule type="containsText" dxfId="387" priority="18" stopIfTrue="1" operator="containsText" text="Fail">
      <formula>NOT(ISERROR(SEARCH("Fail",I23)))</formula>
    </cfRule>
    <cfRule type="containsText" dxfId="386" priority="19" stopIfTrue="1" operator="containsText" text="Pass">
      <formula>NOT(ISERROR(SEARCH("Pass",I23)))</formula>
    </cfRule>
  </conditionalFormatting>
  <conditionalFormatting sqref="J72">
    <cfRule type="containsText" dxfId="385" priority="16" stopIfTrue="1" operator="containsText" text="Fail">
      <formula>NOT(ISERROR(SEARCH("Fail",J72)))</formula>
    </cfRule>
    <cfRule type="containsText" dxfId="384" priority="17" stopIfTrue="1" operator="containsText" text="Pass">
      <formula>NOT(ISERROR(SEARCH("Pass",J72)))</formula>
    </cfRule>
  </conditionalFormatting>
  <conditionalFormatting sqref="I72">
    <cfRule type="containsText" dxfId="383" priority="12" stopIfTrue="1" operator="containsText" text="Fail">
      <formula>NOT(ISERROR(SEARCH("Fail",I72)))</formula>
    </cfRule>
    <cfRule type="containsText" dxfId="382" priority="13" stopIfTrue="1" operator="containsText" text="Pass">
      <formula>NOT(ISERROR(SEARCH("Pass",I72)))</formula>
    </cfRule>
  </conditionalFormatting>
  <conditionalFormatting sqref="K28:K33 K59:K69 K38:K57 K15:K20">
    <cfRule type="expression" dxfId="381" priority="24">
      <formula>K15&lt;#REF!</formula>
    </cfRule>
  </conditionalFormatting>
  <conditionalFormatting sqref="K35:K36">
    <cfRule type="expression" dxfId="380" priority="11">
      <formula>K35&lt;#REF!</formula>
    </cfRule>
  </conditionalFormatting>
  <conditionalFormatting sqref="L76">
    <cfRule type="containsText" dxfId="379" priority="9" stopIfTrue="1" operator="containsText" text="Fail">
      <formula>NOT(ISERROR(SEARCH("Fail",L76)))</formula>
    </cfRule>
    <cfRule type="containsText" dxfId="378" priority="10" stopIfTrue="1" operator="containsText" text="Pass">
      <formula>NOT(ISERROR(SEARCH("Pass",L76)))</formula>
    </cfRule>
  </conditionalFormatting>
  <conditionalFormatting sqref="L78">
    <cfRule type="containsText" dxfId="377" priority="7" stopIfTrue="1" operator="containsText" text="Fail">
      <formula>NOT(ISERROR(SEARCH("Fail",L78)))</formula>
    </cfRule>
    <cfRule type="containsText" dxfId="376" priority="8" stopIfTrue="1" operator="containsText" text="Pass">
      <formula>NOT(ISERROR(SEARCH("Pass",L78)))</formula>
    </cfRule>
  </conditionalFormatting>
  <conditionalFormatting sqref="L77">
    <cfRule type="containsText" dxfId="375" priority="3" stopIfTrue="1" operator="containsText" text="Fail">
      <formula>NOT(ISERROR(SEARCH("Fail",L77)))</formula>
    </cfRule>
    <cfRule type="containsText" dxfId="374" priority="4" stopIfTrue="1" operator="containsText" text="Pass">
      <formula>NOT(ISERROR(SEARCH("Pass",L77)))</formula>
    </cfRule>
  </conditionalFormatting>
  <conditionalFormatting sqref="L79">
    <cfRule type="containsText" dxfId="373" priority="1" stopIfTrue="1" operator="containsText" text="Fail">
      <formula>NOT(ISERROR(SEARCH("Fail",L79)))</formula>
    </cfRule>
    <cfRule type="containsText" dxfId="372" priority="2" stopIfTrue="1" operator="containsText" text="Pass">
      <formula>NOT(ISERROR(SEARCH("Pass",L79)))</formula>
    </cfRule>
  </conditionalFormatting>
  <dataValidations count="1">
    <dataValidation type="list" allowBlank="1" showInputMessage="1" showErrorMessage="1" sqref="H11:H12" xr:uid="{4F4F79FD-46EA-4DAE-A66D-CF1AD67DDDCB}">
      <formula1>"Pass, Fail"</formula1>
    </dataValidation>
  </dataValidations>
  <pageMargins left="0.25" right="0.25" top="0.75" bottom="0.75" header="0.3" footer="0.3"/>
  <pageSetup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34C2-44DA-4DE0-8777-812AB892E654}">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118</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4:G34"/>
    <mergeCell ref="D35:G35"/>
    <mergeCell ref="D36:G36"/>
    <mergeCell ref="D37:G37"/>
    <mergeCell ref="D38:G38"/>
    <mergeCell ref="D39:G39"/>
    <mergeCell ref="D23:G23"/>
    <mergeCell ref="B26:B89"/>
    <mergeCell ref="D26:G26"/>
    <mergeCell ref="D27:G27"/>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C88:G88"/>
    <mergeCell ref="D76:G76"/>
    <mergeCell ref="D77:G77"/>
    <mergeCell ref="D78:G78"/>
    <mergeCell ref="D79:G79"/>
    <mergeCell ref="D80:G80"/>
    <mergeCell ref="D81:G81"/>
    <mergeCell ref="B92:B111"/>
    <mergeCell ref="D92:G92"/>
    <mergeCell ref="D93:G93"/>
    <mergeCell ref="D94:G94"/>
    <mergeCell ref="D95:G95"/>
    <mergeCell ref="D96:G96"/>
    <mergeCell ref="D97:G97"/>
    <mergeCell ref="D98:G98"/>
    <mergeCell ref="D99:G99"/>
    <mergeCell ref="C108:G108"/>
    <mergeCell ref="C109:G109"/>
    <mergeCell ref="C110:G110"/>
    <mergeCell ref="D100:G100"/>
    <mergeCell ref="D101:G101"/>
    <mergeCell ref="D102:G102"/>
    <mergeCell ref="D103:G103"/>
    <mergeCell ref="D104:G104"/>
    <mergeCell ref="C107:G107"/>
    <mergeCell ref="D89:G89"/>
  </mergeCells>
  <conditionalFormatting sqref="J23">
    <cfRule type="containsText" dxfId="371" priority="52" stopIfTrue="1" operator="containsText" text="Fail">
      <formula>NOT(ISERROR(SEARCH("Fail",J23)))</formula>
    </cfRule>
    <cfRule type="containsText" dxfId="370" priority="53" stopIfTrue="1" operator="containsText" text="Pass">
      <formula>NOT(ISERROR(SEARCH("Pass",J23)))</formula>
    </cfRule>
  </conditionalFormatting>
  <conditionalFormatting sqref="M94">
    <cfRule type="containsText" dxfId="369" priority="42" stopIfTrue="1" operator="containsText" text="Fail">
      <formula>NOT(ISERROR(SEARCH("Fail",M94)))</formula>
    </cfRule>
    <cfRule type="containsText" dxfId="368" priority="43" stopIfTrue="1" operator="containsText" text="Pass">
      <formula>NOT(ISERROR(SEARCH("Pass",M94)))</formula>
    </cfRule>
  </conditionalFormatting>
  <conditionalFormatting sqref="L93">
    <cfRule type="containsText" dxfId="367" priority="48" stopIfTrue="1" operator="containsText" text="Fail">
      <formula>NOT(ISERROR(SEARCH("Fail",L93)))</formula>
    </cfRule>
    <cfRule type="containsText" dxfId="366" priority="49" stopIfTrue="1" operator="containsText" text="Pass">
      <formula>NOT(ISERROR(SEARCH("Pass",L93)))</formula>
    </cfRule>
  </conditionalFormatting>
  <conditionalFormatting sqref="L94">
    <cfRule type="containsText" dxfId="365" priority="46" stopIfTrue="1" operator="containsText" text="Fail">
      <formula>NOT(ISERROR(SEARCH("Fail",L94)))</formula>
    </cfRule>
    <cfRule type="containsText" dxfId="364" priority="47" stopIfTrue="1" operator="containsText" text="Pass">
      <formula>NOT(ISERROR(SEARCH("Pass",L94)))</formula>
    </cfRule>
  </conditionalFormatting>
  <conditionalFormatting sqref="M93">
    <cfRule type="containsText" dxfId="363" priority="44" stopIfTrue="1" operator="containsText" text="Fail">
      <formula>NOT(ISERROR(SEARCH("Fail",M93)))</formula>
    </cfRule>
    <cfRule type="containsText" dxfId="362" priority="45" stopIfTrue="1" operator="containsText" text="Pass">
      <formula>NOT(ISERROR(SEARCH("Pass",M93)))</formula>
    </cfRule>
  </conditionalFormatting>
  <conditionalFormatting sqref="I23">
    <cfRule type="containsText" dxfId="361" priority="40" stopIfTrue="1" operator="containsText" text="Fail">
      <formula>NOT(ISERROR(SEARCH("Fail",I23)))</formula>
    </cfRule>
    <cfRule type="containsText" dxfId="360" priority="41" stopIfTrue="1" operator="containsText" text="Pass">
      <formula>NOT(ISERROR(SEARCH("Pass",I23)))</formula>
    </cfRule>
  </conditionalFormatting>
  <conditionalFormatting sqref="M100:M101">
    <cfRule type="containsText" dxfId="359" priority="30" stopIfTrue="1" operator="containsText" text="Fail">
      <formula>NOT(ISERROR(SEARCH("Fail",M100)))</formula>
    </cfRule>
    <cfRule type="containsText" dxfId="358" priority="31" stopIfTrue="1" operator="containsText" text="Pass">
      <formula>NOT(ISERROR(SEARCH("Pass",M100)))</formula>
    </cfRule>
  </conditionalFormatting>
  <conditionalFormatting sqref="L96">
    <cfRule type="containsText" dxfId="357" priority="38" stopIfTrue="1" operator="containsText" text="Fail">
      <formula>NOT(ISERROR(SEARCH("Fail",L96)))</formula>
    </cfRule>
    <cfRule type="containsText" dxfId="356" priority="39" stopIfTrue="1" operator="containsText" text="Pass">
      <formula>NOT(ISERROR(SEARCH("Pass",L96)))</formula>
    </cfRule>
  </conditionalFormatting>
  <conditionalFormatting sqref="L99">
    <cfRule type="containsText" dxfId="355" priority="20" stopIfTrue="1" operator="containsText" text="Fail">
      <formula>NOT(ISERROR(SEARCH("Fail",L99)))</formula>
    </cfRule>
    <cfRule type="containsText" dxfId="354" priority="21" stopIfTrue="1" operator="containsText" text="Pass">
      <formula>NOT(ISERROR(SEARCH("Pass",L99)))</formula>
    </cfRule>
  </conditionalFormatting>
  <conditionalFormatting sqref="L100:L102">
    <cfRule type="containsText" dxfId="353" priority="36" stopIfTrue="1" operator="containsText" text="Fail">
      <formula>NOT(ISERROR(SEARCH("Fail",L100)))</formula>
    </cfRule>
    <cfRule type="containsText" dxfId="352" priority="37" stopIfTrue="1" operator="containsText" text="Pass">
      <formula>NOT(ISERROR(SEARCH("Pass",L100)))</formula>
    </cfRule>
  </conditionalFormatting>
  <conditionalFormatting sqref="M96">
    <cfRule type="containsText" dxfId="351" priority="34" stopIfTrue="1" operator="containsText" text="Fail">
      <formula>NOT(ISERROR(SEARCH("Fail",M96)))</formula>
    </cfRule>
    <cfRule type="containsText" dxfId="350" priority="35" stopIfTrue="1" operator="containsText" text="Pass">
      <formula>NOT(ISERROR(SEARCH("Pass",M96)))</formula>
    </cfRule>
  </conditionalFormatting>
  <conditionalFormatting sqref="L104">
    <cfRule type="containsText" dxfId="349" priority="32" stopIfTrue="1" operator="containsText" text="Fail">
      <formula>NOT(ISERROR(SEARCH("Fail",L104)))</formula>
    </cfRule>
    <cfRule type="containsText" dxfId="348" priority="33" stopIfTrue="1" operator="containsText" text="Pass">
      <formula>NOT(ISERROR(SEARCH("Pass",L104)))</formula>
    </cfRule>
  </conditionalFormatting>
  <conditionalFormatting sqref="L95">
    <cfRule type="containsText" dxfId="347" priority="26" stopIfTrue="1" operator="containsText" text="Fail">
      <formula>NOT(ISERROR(SEARCH("Fail",L95)))</formula>
    </cfRule>
    <cfRule type="containsText" dxfId="346" priority="27" stopIfTrue="1" operator="containsText" text="Pass">
      <formula>NOT(ISERROR(SEARCH("Pass",L95)))</formula>
    </cfRule>
  </conditionalFormatting>
  <conditionalFormatting sqref="M97">
    <cfRule type="containsText" dxfId="345" priority="22" stopIfTrue="1" operator="containsText" text="Fail">
      <formula>NOT(ISERROR(SEARCH("Fail",M97)))</formula>
    </cfRule>
    <cfRule type="containsText" dxfId="344" priority="23" stopIfTrue="1" operator="containsText" text="Pass">
      <formula>NOT(ISERROR(SEARCH("Pass",M97)))</formula>
    </cfRule>
  </conditionalFormatting>
  <conditionalFormatting sqref="L97">
    <cfRule type="containsText" dxfId="343" priority="24" stopIfTrue="1" operator="containsText" text="Fail">
      <formula>NOT(ISERROR(SEARCH("Fail",L97)))</formula>
    </cfRule>
    <cfRule type="containsText" dxfId="342" priority="25" stopIfTrue="1" operator="containsText" text="Pass">
      <formula>NOT(ISERROR(SEARCH("Pass",L97)))</formula>
    </cfRule>
  </conditionalFormatting>
  <conditionalFormatting sqref="M99">
    <cfRule type="containsText" dxfId="341" priority="18" stopIfTrue="1" operator="containsText" text="Fail">
      <formula>NOT(ISERROR(SEARCH("Fail",M99)))</formula>
    </cfRule>
    <cfRule type="containsText" dxfId="340" priority="19" stopIfTrue="1" operator="containsText" text="Pass">
      <formula>NOT(ISERROR(SEARCH("Pass",M99)))</formula>
    </cfRule>
  </conditionalFormatting>
  <conditionalFormatting sqref="L98">
    <cfRule type="containsText" dxfId="339" priority="16" stopIfTrue="1" operator="containsText" text="Fail">
      <formula>NOT(ISERROR(SEARCH("Fail",L98)))</formula>
    </cfRule>
    <cfRule type="containsText" dxfId="338" priority="17" stopIfTrue="1" operator="containsText" text="Pass">
      <formula>NOT(ISERROR(SEARCH("Pass",L98)))</formula>
    </cfRule>
  </conditionalFormatting>
  <conditionalFormatting sqref="J89">
    <cfRule type="containsText" dxfId="337" priority="14" stopIfTrue="1" operator="containsText" text="Fail">
      <formula>NOT(ISERROR(SEARCH("Fail",J89)))</formula>
    </cfRule>
    <cfRule type="containsText" dxfId="336" priority="15" stopIfTrue="1" operator="containsText" text="Pass">
      <formula>NOT(ISERROR(SEARCH("Pass",J89)))</formula>
    </cfRule>
  </conditionalFormatting>
  <conditionalFormatting sqref="L91:M91">
    <cfRule type="containsText" dxfId="335" priority="10" stopIfTrue="1" operator="containsText" text="Fail">
      <formula>NOT(ISERROR(SEARCH("Fail",L91)))</formula>
    </cfRule>
    <cfRule type="containsText" dxfId="334" priority="11" stopIfTrue="1" operator="containsText" text="Pass">
      <formula>NOT(ISERROR(SEARCH("Pass",L91)))</formula>
    </cfRule>
  </conditionalFormatting>
  <conditionalFormatting sqref="I89">
    <cfRule type="containsText" dxfId="333" priority="8" stopIfTrue="1" operator="containsText" text="Fail">
      <formula>NOT(ISERROR(SEARCH("Fail",I89)))</formula>
    </cfRule>
    <cfRule type="containsText" dxfId="332" priority="9" stopIfTrue="1" operator="containsText" text="Pass">
      <formula>NOT(ISERROR(SEARCH("Pass",I89)))</formula>
    </cfRule>
  </conditionalFormatting>
  <conditionalFormatting sqref="M103">
    <cfRule type="containsText" dxfId="331" priority="4" stopIfTrue="1" operator="containsText" text="Fail">
      <formula>NOT(ISERROR(SEARCH("Fail",M103)))</formula>
    </cfRule>
    <cfRule type="containsText" dxfId="330" priority="5" stopIfTrue="1" operator="containsText" text="Pass">
      <formula>NOT(ISERROR(SEARCH("Pass",M103)))</formula>
    </cfRule>
  </conditionalFormatting>
  <conditionalFormatting sqref="L103">
    <cfRule type="containsText" dxfId="329" priority="6" stopIfTrue="1" operator="containsText" text="Fail">
      <formula>NOT(ISERROR(SEARCH("Fail",L103)))</formula>
    </cfRule>
    <cfRule type="containsText" dxfId="328" priority="7" stopIfTrue="1" operator="containsText" text="Pass">
      <formula>NOT(ISERROR(SEARCH("Pass",L103)))</formula>
    </cfRule>
  </conditionalFormatting>
  <conditionalFormatting sqref="M102">
    <cfRule type="containsText" dxfId="327" priority="2" stopIfTrue="1" operator="containsText" text="Fail">
      <formula>NOT(ISERROR(SEARCH("Fail",M102)))</formula>
    </cfRule>
    <cfRule type="containsText" dxfId="326" priority="3" stopIfTrue="1" operator="containsText" text="Pass">
      <formula>NOT(ISERROR(SEARCH("Pass",M102)))</formula>
    </cfRule>
  </conditionalFormatting>
  <conditionalFormatting sqref="K28:K33 K59:K69 K71:K79 K81:K86 K38:K57 K15:K20">
    <cfRule type="expression" dxfId="325" priority="54">
      <formula>K15&lt;#REF!</formula>
    </cfRule>
  </conditionalFormatting>
  <conditionalFormatting sqref="K35:K36">
    <cfRule type="expression" dxfId="324" priority="1">
      <formula>K35&lt;#REF!</formula>
    </cfRule>
  </conditionalFormatting>
  <dataValidations count="1">
    <dataValidation type="list" allowBlank="1" showInputMessage="1" showErrorMessage="1" sqref="H11:H12" xr:uid="{88CD2705-77BD-45DE-90F7-DC9CAD79E550}">
      <formula1>"Pass, Fail"</formula1>
    </dataValidation>
  </dataValidations>
  <pageMargins left="0.25" right="0.25" top="0.75" bottom="0.75" header="0.3" footer="0.3"/>
  <pageSetup scale="5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0EC6-5FF3-40E1-8323-E50027CAF598}">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118</v>
      </c>
      <c r="E36" s="309"/>
      <c r="F36" s="309"/>
      <c r="G36" s="310"/>
      <c r="H36" s="86">
        <f>'Catalog Capability'!H36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323" priority="22" stopIfTrue="1" operator="containsText" text="Fail">
      <formula>NOT(ISERROR(SEARCH("Fail",J23)))</formula>
    </cfRule>
    <cfRule type="containsText" dxfId="322" priority="23" stopIfTrue="1" operator="containsText" text="Pass">
      <formula>NOT(ISERROR(SEARCH("Pass",J23)))</formula>
    </cfRule>
  </conditionalFormatting>
  <conditionalFormatting sqref="I23">
    <cfRule type="containsText" dxfId="321" priority="18" stopIfTrue="1" operator="containsText" text="Fail">
      <formula>NOT(ISERROR(SEARCH("Fail",I23)))</formula>
    </cfRule>
    <cfRule type="containsText" dxfId="320" priority="19" stopIfTrue="1" operator="containsText" text="Pass">
      <formula>NOT(ISERROR(SEARCH("Pass",I23)))</formula>
    </cfRule>
  </conditionalFormatting>
  <conditionalFormatting sqref="J72">
    <cfRule type="containsText" dxfId="319" priority="16" stopIfTrue="1" operator="containsText" text="Fail">
      <formula>NOT(ISERROR(SEARCH("Fail",J72)))</formula>
    </cfRule>
    <cfRule type="containsText" dxfId="318" priority="17" stopIfTrue="1" operator="containsText" text="Pass">
      <formula>NOT(ISERROR(SEARCH("Pass",J72)))</formula>
    </cfRule>
  </conditionalFormatting>
  <conditionalFormatting sqref="I72">
    <cfRule type="containsText" dxfId="317" priority="12" stopIfTrue="1" operator="containsText" text="Fail">
      <formula>NOT(ISERROR(SEARCH("Fail",I72)))</formula>
    </cfRule>
    <cfRule type="containsText" dxfId="316" priority="13" stopIfTrue="1" operator="containsText" text="Pass">
      <formula>NOT(ISERROR(SEARCH("Pass",I72)))</formula>
    </cfRule>
  </conditionalFormatting>
  <conditionalFormatting sqref="K28:K33 K59:K69 K38:K57 K15:K20">
    <cfRule type="expression" dxfId="315" priority="24">
      <formula>K15&lt;#REF!</formula>
    </cfRule>
  </conditionalFormatting>
  <conditionalFormatting sqref="K35:K36">
    <cfRule type="expression" dxfId="314" priority="11">
      <formula>K35&lt;#REF!</formula>
    </cfRule>
  </conditionalFormatting>
  <conditionalFormatting sqref="L76">
    <cfRule type="containsText" dxfId="313" priority="9" stopIfTrue="1" operator="containsText" text="Fail">
      <formula>NOT(ISERROR(SEARCH("Fail",L76)))</formula>
    </cfRule>
    <cfRule type="containsText" dxfId="312" priority="10" stopIfTrue="1" operator="containsText" text="Pass">
      <formula>NOT(ISERROR(SEARCH("Pass",L76)))</formula>
    </cfRule>
  </conditionalFormatting>
  <conditionalFormatting sqref="L78">
    <cfRule type="containsText" dxfId="311" priority="7" stopIfTrue="1" operator="containsText" text="Fail">
      <formula>NOT(ISERROR(SEARCH("Fail",L78)))</formula>
    </cfRule>
    <cfRule type="containsText" dxfId="310" priority="8" stopIfTrue="1" operator="containsText" text="Pass">
      <formula>NOT(ISERROR(SEARCH("Pass",L78)))</formula>
    </cfRule>
  </conditionalFormatting>
  <conditionalFormatting sqref="L77">
    <cfRule type="containsText" dxfId="309" priority="3" stopIfTrue="1" operator="containsText" text="Fail">
      <formula>NOT(ISERROR(SEARCH("Fail",L77)))</formula>
    </cfRule>
    <cfRule type="containsText" dxfId="308" priority="4" stopIfTrue="1" operator="containsText" text="Pass">
      <formula>NOT(ISERROR(SEARCH("Pass",L77)))</formula>
    </cfRule>
  </conditionalFormatting>
  <conditionalFormatting sqref="L79">
    <cfRule type="containsText" dxfId="307" priority="1" stopIfTrue="1" operator="containsText" text="Fail">
      <formula>NOT(ISERROR(SEARCH("Fail",L79)))</formula>
    </cfRule>
    <cfRule type="containsText" dxfId="306" priority="2" stopIfTrue="1" operator="containsText" text="Pass">
      <formula>NOT(ISERROR(SEARCH("Pass",L79)))</formula>
    </cfRule>
  </conditionalFormatting>
  <dataValidations count="1">
    <dataValidation type="list" allowBlank="1" showInputMessage="1" showErrorMessage="1" sqref="H11:H12" xr:uid="{77B786E7-772A-4722-85DF-985728A0C450}">
      <formula1>"Pass, Fail"</formula1>
    </dataValidation>
  </dataValidations>
  <pageMargins left="0.25" right="0.25" top="0.75" bottom="0.75" header="0.3" footer="0.3"/>
  <pageSetup scale="5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BAE5-87C5-45EF-B66D-C4BA3995125F}">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119</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4:G34"/>
    <mergeCell ref="D35:G35"/>
    <mergeCell ref="D36:G36"/>
    <mergeCell ref="D37:G37"/>
    <mergeCell ref="D38:G38"/>
    <mergeCell ref="D39:G39"/>
    <mergeCell ref="D23:G23"/>
    <mergeCell ref="B26:B89"/>
    <mergeCell ref="D26:G26"/>
    <mergeCell ref="D27:G27"/>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C88:G88"/>
    <mergeCell ref="D76:G76"/>
    <mergeCell ref="D77:G77"/>
    <mergeCell ref="D78:G78"/>
    <mergeCell ref="D79:G79"/>
    <mergeCell ref="D80:G80"/>
    <mergeCell ref="D81:G81"/>
    <mergeCell ref="B92:B111"/>
    <mergeCell ref="D92:G92"/>
    <mergeCell ref="D93:G93"/>
    <mergeCell ref="D94:G94"/>
    <mergeCell ref="D95:G95"/>
    <mergeCell ref="D96:G96"/>
    <mergeCell ref="D97:G97"/>
    <mergeCell ref="D98:G98"/>
    <mergeCell ref="D99:G99"/>
    <mergeCell ref="C108:G108"/>
    <mergeCell ref="C109:G109"/>
    <mergeCell ref="C110:G110"/>
    <mergeCell ref="D100:G100"/>
    <mergeCell ref="D101:G101"/>
    <mergeCell ref="D102:G102"/>
    <mergeCell ref="D103:G103"/>
    <mergeCell ref="D104:G104"/>
    <mergeCell ref="C107:G107"/>
    <mergeCell ref="D89:G89"/>
  </mergeCells>
  <conditionalFormatting sqref="J23">
    <cfRule type="containsText" dxfId="305" priority="52" stopIfTrue="1" operator="containsText" text="Fail">
      <formula>NOT(ISERROR(SEARCH("Fail",J23)))</formula>
    </cfRule>
    <cfRule type="containsText" dxfId="304" priority="53" stopIfTrue="1" operator="containsText" text="Pass">
      <formula>NOT(ISERROR(SEARCH("Pass",J23)))</formula>
    </cfRule>
  </conditionalFormatting>
  <conditionalFormatting sqref="M94">
    <cfRule type="containsText" dxfId="303" priority="42" stopIfTrue="1" operator="containsText" text="Fail">
      <formula>NOT(ISERROR(SEARCH("Fail",M94)))</formula>
    </cfRule>
    <cfRule type="containsText" dxfId="302" priority="43" stopIfTrue="1" operator="containsText" text="Pass">
      <formula>NOT(ISERROR(SEARCH("Pass",M94)))</formula>
    </cfRule>
  </conditionalFormatting>
  <conditionalFormatting sqref="L93">
    <cfRule type="containsText" dxfId="301" priority="48" stopIfTrue="1" operator="containsText" text="Fail">
      <formula>NOT(ISERROR(SEARCH("Fail",L93)))</formula>
    </cfRule>
    <cfRule type="containsText" dxfId="300" priority="49" stopIfTrue="1" operator="containsText" text="Pass">
      <formula>NOT(ISERROR(SEARCH("Pass",L93)))</formula>
    </cfRule>
  </conditionalFormatting>
  <conditionalFormatting sqref="L94">
    <cfRule type="containsText" dxfId="299" priority="46" stopIfTrue="1" operator="containsText" text="Fail">
      <formula>NOT(ISERROR(SEARCH("Fail",L94)))</formula>
    </cfRule>
    <cfRule type="containsText" dxfId="298" priority="47" stopIfTrue="1" operator="containsText" text="Pass">
      <formula>NOT(ISERROR(SEARCH("Pass",L94)))</formula>
    </cfRule>
  </conditionalFormatting>
  <conditionalFormatting sqref="M93">
    <cfRule type="containsText" dxfId="297" priority="44" stopIfTrue="1" operator="containsText" text="Fail">
      <formula>NOT(ISERROR(SEARCH("Fail",M93)))</formula>
    </cfRule>
    <cfRule type="containsText" dxfId="296" priority="45" stopIfTrue="1" operator="containsText" text="Pass">
      <formula>NOT(ISERROR(SEARCH("Pass",M93)))</formula>
    </cfRule>
  </conditionalFormatting>
  <conditionalFormatting sqref="I23">
    <cfRule type="containsText" dxfId="295" priority="40" stopIfTrue="1" operator="containsText" text="Fail">
      <formula>NOT(ISERROR(SEARCH("Fail",I23)))</formula>
    </cfRule>
    <cfRule type="containsText" dxfId="294" priority="41" stopIfTrue="1" operator="containsText" text="Pass">
      <formula>NOT(ISERROR(SEARCH("Pass",I23)))</formula>
    </cfRule>
  </conditionalFormatting>
  <conditionalFormatting sqref="M100:M101">
    <cfRule type="containsText" dxfId="293" priority="30" stopIfTrue="1" operator="containsText" text="Fail">
      <formula>NOT(ISERROR(SEARCH("Fail",M100)))</formula>
    </cfRule>
    <cfRule type="containsText" dxfId="292" priority="31" stopIfTrue="1" operator="containsText" text="Pass">
      <formula>NOT(ISERROR(SEARCH("Pass",M100)))</formula>
    </cfRule>
  </conditionalFormatting>
  <conditionalFormatting sqref="L96">
    <cfRule type="containsText" dxfId="291" priority="38" stopIfTrue="1" operator="containsText" text="Fail">
      <formula>NOT(ISERROR(SEARCH("Fail",L96)))</formula>
    </cfRule>
    <cfRule type="containsText" dxfId="290" priority="39" stopIfTrue="1" operator="containsText" text="Pass">
      <formula>NOT(ISERROR(SEARCH("Pass",L96)))</formula>
    </cfRule>
  </conditionalFormatting>
  <conditionalFormatting sqref="L99">
    <cfRule type="containsText" dxfId="289" priority="20" stopIfTrue="1" operator="containsText" text="Fail">
      <formula>NOT(ISERROR(SEARCH("Fail",L99)))</formula>
    </cfRule>
    <cfRule type="containsText" dxfId="288" priority="21" stopIfTrue="1" operator="containsText" text="Pass">
      <formula>NOT(ISERROR(SEARCH("Pass",L99)))</formula>
    </cfRule>
  </conditionalFormatting>
  <conditionalFormatting sqref="L100:L102">
    <cfRule type="containsText" dxfId="287" priority="36" stopIfTrue="1" operator="containsText" text="Fail">
      <formula>NOT(ISERROR(SEARCH("Fail",L100)))</formula>
    </cfRule>
    <cfRule type="containsText" dxfId="286" priority="37" stopIfTrue="1" operator="containsText" text="Pass">
      <formula>NOT(ISERROR(SEARCH("Pass",L100)))</formula>
    </cfRule>
  </conditionalFormatting>
  <conditionalFormatting sqref="M96">
    <cfRule type="containsText" dxfId="285" priority="34" stopIfTrue="1" operator="containsText" text="Fail">
      <formula>NOT(ISERROR(SEARCH("Fail",M96)))</formula>
    </cfRule>
    <cfRule type="containsText" dxfId="284" priority="35" stopIfTrue="1" operator="containsText" text="Pass">
      <formula>NOT(ISERROR(SEARCH("Pass",M96)))</formula>
    </cfRule>
  </conditionalFormatting>
  <conditionalFormatting sqref="L104">
    <cfRule type="containsText" dxfId="283" priority="32" stopIfTrue="1" operator="containsText" text="Fail">
      <formula>NOT(ISERROR(SEARCH("Fail",L104)))</formula>
    </cfRule>
    <cfRule type="containsText" dxfId="282" priority="33" stopIfTrue="1" operator="containsText" text="Pass">
      <formula>NOT(ISERROR(SEARCH("Pass",L104)))</formula>
    </cfRule>
  </conditionalFormatting>
  <conditionalFormatting sqref="L95">
    <cfRule type="containsText" dxfId="281" priority="26" stopIfTrue="1" operator="containsText" text="Fail">
      <formula>NOT(ISERROR(SEARCH("Fail",L95)))</formula>
    </cfRule>
    <cfRule type="containsText" dxfId="280" priority="27" stopIfTrue="1" operator="containsText" text="Pass">
      <formula>NOT(ISERROR(SEARCH("Pass",L95)))</formula>
    </cfRule>
  </conditionalFormatting>
  <conditionalFormatting sqref="M97">
    <cfRule type="containsText" dxfId="279" priority="22" stopIfTrue="1" operator="containsText" text="Fail">
      <formula>NOT(ISERROR(SEARCH("Fail",M97)))</formula>
    </cfRule>
    <cfRule type="containsText" dxfId="278" priority="23" stopIfTrue="1" operator="containsText" text="Pass">
      <formula>NOT(ISERROR(SEARCH("Pass",M97)))</formula>
    </cfRule>
  </conditionalFormatting>
  <conditionalFormatting sqref="L97">
    <cfRule type="containsText" dxfId="277" priority="24" stopIfTrue="1" operator="containsText" text="Fail">
      <formula>NOT(ISERROR(SEARCH("Fail",L97)))</formula>
    </cfRule>
    <cfRule type="containsText" dxfId="276" priority="25" stopIfTrue="1" operator="containsText" text="Pass">
      <formula>NOT(ISERROR(SEARCH("Pass",L97)))</formula>
    </cfRule>
  </conditionalFormatting>
  <conditionalFormatting sqref="M99">
    <cfRule type="containsText" dxfId="275" priority="18" stopIfTrue="1" operator="containsText" text="Fail">
      <formula>NOT(ISERROR(SEARCH("Fail",M99)))</formula>
    </cfRule>
    <cfRule type="containsText" dxfId="274" priority="19" stopIfTrue="1" operator="containsText" text="Pass">
      <formula>NOT(ISERROR(SEARCH("Pass",M99)))</formula>
    </cfRule>
  </conditionalFormatting>
  <conditionalFormatting sqref="L98">
    <cfRule type="containsText" dxfId="273" priority="16" stopIfTrue="1" operator="containsText" text="Fail">
      <formula>NOT(ISERROR(SEARCH("Fail",L98)))</formula>
    </cfRule>
    <cfRule type="containsText" dxfId="272" priority="17" stopIfTrue="1" operator="containsText" text="Pass">
      <formula>NOT(ISERROR(SEARCH("Pass",L98)))</formula>
    </cfRule>
  </conditionalFormatting>
  <conditionalFormatting sqref="J89">
    <cfRule type="containsText" dxfId="271" priority="14" stopIfTrue="1" operator="containsText" text="Fail">
      <formula>NOT(ISERROR(SEARCH("Fail",J89)))</formula>
    </cfRule>
    <cfRule type="containsText" dxfId="270" priority="15" stopIfTrue="1" operator="containsText" text="Pass">
      <formula>NOT(ISERROR(SEARCH("Pass",J89)))</formula>
    </cfRule>
  </conditionalFormatting>
  <conditionalFormatting sqref="L91:M91">
    <cfRule type="containsText" dxfId="269" priority="10" stopIfTrue="1" operator="containsText" text="Fail">
      <formula>NOT(ISERROR(SEARCH("Fail",L91)))</formula>
    </cfRule>
    <cfRule type="containsText" dxfId="268" priority="11" stopIfTrue="1" operator="containsText" text="Pass">
      <formula>NOT(ISERROR(SEARCH("Pass",L91)))</formula>
    </cfRule>
  </conditionalFormatting>
  <conditionalFormatting sqref="I89">
    <cfRule type="containsText" dxfId="267" priority="8" stopIfTrue="1" operator="containsText" text="Fail">
      <formula>NOT(ISERROR(SEARCH("Fail",I89)))</formula>
    </cfRule>
    <cfRule type="containsText" dxfId="266" priority="9" stopIfTrue="1" operator="containsText" text="Pass">
      <formula>NOT(ISERROR(SEARCH("Pass",I89)))</formula>
    </cfRule>
  </conditionalFormatting>
  <conditionalFormatting sqref="M103">
    <cfRule type="containsText" dxfId="265" priority="4" stopIfTrue="1" operator="containsText" text="Fail">
      <formula>NOT(ISERROR(SEARCH("Fail",M103)))</formula>
    </cfRule>
    <cfRule type="containsText" dxfId="264" priority="5" stopIfTrue="1" operator="containsText" text="Pass">
      <formula>NOT(ISERROR(SEARCH("Pass",M103)))</formula>
    </cfRule>
  </conditionalFormatting>
  <conditionalFormatting sqref="L103">
    <cfRule type="containsText" dxfId="263" priority="6" stopIfTrue="1" operator="containsText" text="Fail">
      <formula>NOT(ISERROR(SEARCH("Fail",L103)))</formula>
    </cfRule>
    <cfRule type="containsText" dxfId="262" priority="7" stopIfTrue="1" operator="containsText" text="Pass">
      <formula>NOT(ISERROR(SEARCH("Pass",L103)))</formula>
    </cfRule>
  </conditionalFormatting>
  <conditionalFormatting sqref="M102">
    <cfRule type="containsText" dxfId="261" priority="2" stopIfTrue="1" operator="containsText" text="Fail">
      <formula>NOT(ISERROR(SEARCH("Fail",M102)))</formula>
    </cfRule>
    <cfRule type="containsText" dxfId="260" priority="3" stopIfTrue="1" operator="containsText" text="Pass">
      <formula>NOT(ISERROR(SEARCH("Pass",M102)))</formula>
    </cfRule>
  </conditionalFormatting>
  <conditionalFormatting sqref="K28:K33 K59:K69 K71:K79 K81:K86 K38:K57 K15:K20">
    <cfRule type="expression" dxfId="259" priority="54">
      <formula>K15&lt;#REF!</formula>
    </cfRule>
  </conditionalFormatting>
  <conditionalFormatting sqref="K35:K36">
    <cfRule type="expression" dxfId="258" priority="1">
      <formula>K35&lt;#REF!</formula>
    </cfRule>
  </conditionalFormatting>
  <dataValidations count="1">
    <dataValidation type="list" allowBlank="1" showInputMessage="1" showErrorMessage="1" sqref="H11:H12" xr:uid="{3A97B083-D045-4B80-AF4D-B419CA52BFBD}">
      <formula1>"Pass, Fail"</formula1>
    </dataValidation>
  </dataValidations>
  <pageMargins left="0.25" right="0.25" top="0.75" bottom="0.75" header="0.3" footer="0.3"/>
  <pageSetup scale="5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EFEF-CE29-4E1E-B2FB-78A622F1F250}">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119</v>
      </c>
      <c r="E36" s="309"/>
      <c r="F36" s="309"/>
      <c r="G36" s="310"/>
      <c r="H36" s="86">
        <f>'Sourcing-Bid Mgmt'!H36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257" priority="22" stopIfTrue="1" operator="containsText" text="Fail">
      <formula>NOT(ISERROR(SEARCH("Fail",J23)))</formula>
    </cfRule>
    <cfRule type="containsText" dxfId="256" priority="23" stopIfTrue="1" operator="containsText" text="Pass">
      <formula>NOT(ISERROR(SEARCH("Pass",J23)))</formula>
    </cfRule>
  </conditionalFormatting>
  <conditionalFormatting sqref="I23">
    <cfRule type="containsText" dxfId="255" priority="18" stopIfTrue="1" operator="containsText" text="Fail">
      <formula>NOT(ISERROR(SEARCH("Fail",I23)))</formula>
    </cfRule>
    <cfRule type="containsText" dxfId="254" priority="19" stopIfTrue="1" operator="containsText" text="Pass">
      <formula>NOT(ISERROR(SEARCH("Pass",I23)))</formula>
    </cfRule>
  </conditionalFormatting>
  <conditionalFormatting sqref="J72">
    <cfRule type="containsText" dxfId="253" priority="16" stopIfTrue="1" operator="containsText" text="Fail">
      <formula>NOT(ISERROR(SEARCH("Fail",J72)))</formula>
    </cfRule>
    <cfRule type="containsText" dxfId="252" priority="17" stopIfTrue="1" operator="containsText" text="Pass">
      <formula>NOT(ISERROR(SEARCH("Pass",J72)))</formula>
    </cfRule>
  </conditionalFormatting>
  <conditionalFormatting sqref="I72">
    <cfRule type="containsText" dxfId="251" priority="12" stopIfTrue="1" operator="containsText" text="Fail">
      <formula>NOT(ISERROR(SEARCH("Fail",I72)))</formula>
    </cfRule>
    <cfRule type="containsText" dxfId="250" priority="13" stopIfTrue="1" operator="containsText" text="Pass">
      <formula>NOT(ISERROR(SEARCH("Pass",I72)))</formula>
    </cfRule>
  </conditionalFormatting>
  <conditionalFormatting sqref="K28:K33 K59:K69 K38:K57 K15:K20">
    <cfRule type="expression" dxfId="249" priority="24">
      <formula>K15&lt;#REF!</formula>
    </cfRule>
  </conditionalFormatting>
  <conditionalFormatting sqref="K35:K36">
    <cfRule type="expression" dxfId="248" priority="11">
      <formula>K35&lt;#REF!</formula>
    </cfRule>
  </conditionalFormatting>
  <conditionalFormatting sqref="L76">
    <cfRule type="containsText" dxfId="247" priority="9" stopIfTrue="1" operator="containsText" text="Fail">
      <formula>NOT(ISERROR(SEARCH("Fail",L76)))</formula>
    </cfRule>
    <cfRule type="containsText" dxfId="246" priority="10" stopIfTrue="1" operator="containsText" text="Pass">
      <formula>NOT(ISERROR(SEARCH("Pass",L76)))</formula>
    </cfRule>
  </conditionalFormatting>
  <conditionalFormatting sqref="L78">
    <cfRule type="containsText" dxfId="245" priority="7" stopIfTrue="1" operator="containsText" text="Fail">
      <formula>NOT(ISERROR(SEARCH("Fail",L78)))</formula>
    </cfRule>
    <cfRule type="containsText" dxfId="244" priority="8" stopIfTrue="1" operator="containsText" text="Pass">
      <formula>NOT(ISERROR(SEARCH("Pass",L78)))</formula>
    </cfRule>
  </conditionalFormatting>
  <conditionalFormatting sqref="L77">
    <cfRule type="containsText" dxfId="243" priority="3" stopIfTrue="1" operator="containsText" text="Fail">
      <formula>NOT(ISERROR(SEARCH("Fail",L77)))</formula>
    </cfRule>
    <cfRule type="containsText" dxfId="242" priority="4" stopIfTrue="1" operator="containsText" text="Pass">
      <formula>NOT(ISERROR(SEARCH("Pass",L77)))</formula>
    </cfRule>
  </conditionalFormatting>
  <conditionalFormatting sqref="L79">
    <cfRule type="containsText" dxfId="241" priority="1" stopIfTrue="1" operator="containsText" text="Fail">
      <formula>NOT(ISERROR(SEARCH("Fail",L79)))</formula>
    </cfRule>
    <cfRule type="containsText" dxfId="240" priority="2" stopIfTrue="1" operator="containsText" text="Pass">
      <formula>NOT(ISERROR(SEARCH("Pass",L79)))</formula>
    </cfRule>
  </conditionalFormatting>
  <dataValidations count="1">
    <dataValidation type="list" allowBlank="1" showInputMessage="1" showErrorMessage="1" sqref="H11:H12" xr:uid="{2D09FF99-F406-4C10-AC3D-F68FA680065C}">
      <formula1>"Pass, Fail"</formula1>
    </dataValidation>
  </dataValidations>
  <pageMargins left="0.25" right="0.25" top="0.75" bottom="0.75" header="0.3" footer="0.3"/>
  <pageSetup scale="52"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750F-C582-401D-9AB1-C4C19D5E492D}">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120</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4:G34"/>
    <mergeCell ref="D35:G35"/>
    <mergeCell ref="D36:G36"/>
    <mergeCell ref="D37:G37"/>
    <mergeCell ref="D38:G38"/>
    <mergeCell ref="D39:G39"/>
    <mergeCell ref="D23:G23"/>
    <mergeCell ref="B26:B89"/>
    <mergeCell ref="D26:G26"/>
    <mergeCell ref="D27:G27"/>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C88:G88"/>
    <mergeCell ref="D76:G76"/>
    <mergeCell ref="D77:G77"/>
    <mergeCell ref="D78:G78"/>
    <mergeCell ref="D79:G79"/>
    <mergeCell ref="D80:G80"/>
    <mergeCell ref="D81:G81"/>
    <mergeCell ref="B92:B111"/>
    <mergeCell ref="D92:G92"/>
    <mergeCell ref="D93:G93"/>
    <mergeCell ref="D94:G94"/>
    <mergeCell ref="D95:G95"/>
    <mergeCell ref="D96:G96"/>
    <mergeCell ref="D97:G97"/>
    <mergeCell ref="D98:G98"/>
    <mergeCell ref="D99:G99"/>
    <mergeCell ref="C108:G108"/>
    <mergeCell ref="C109:G109"/>
    <mergeCell ref="C110:G110"/>
    <mergeCell ref="D100:G100"/>
    <mergeCell ref="D101:G101"/>
    <mergeCell ref="D102:G102"/>
    <mergeCell ref="D103:G103"/>
    <mergeCell ref="D104:G104"/>
    <mergeCell ref="C107:G107"/>
    <mergeCell ref="D89:G89"/>
  </mergeCells>
  <conditionalFormatting sqref="J23">
    <cfRule type="containsText" dxfId="239" priority="52" stopIfTrue="1" operator="containsText" text="Fail">
      <formula>NOT(ISERROR(SEARCH("Fail",J23)))</formula>
    </cfRule>
    <cfRule type="containsText" dxfId="238" priority="53" stopIfTrue="1" operator="containsText" text="Pass">
      <formula>NOT(ISERROR(SEARCH("Pass",J23)))</formula>
    </cfRule>
  </conditionalFormatting>
  <conditionalFormatting sqref="M94">
    <cfRule type="containsText" dxfId="237" priority="42" stopIfTrue="1" operator="containsText" text="Fail">
      <formula>NOT(ISERROR(SEARCH("Fail",M94)))</formula>
    </cfRule>
    <cfRule type="containsText" dxfId="236" priority="43" stopIfTrue="1" operator="containsText" text="Pass">
      <formula>NOT(ISERROR(SEARCH("Pass",M94)))</formula>
    </cfRule>
  </conditionalFormatting>
  <conditionalFormatting sqref="L93">
    <cfRule type="containsText" dxfId="235" priority="48" stopIfTrue="1" operator="containsText" text="Fail">
      <formula>NOT(ISERROR(SEARCH("Fail",L93)))</formula>
    </cfRule>
    <cfRule type="containsText" dxfId="234" priority="49" stopIfTrue="1" operator="containsText" text="Pass">
      <formula>NOT(ISERROR(SEARCH("Pass",L93)))</formula>
    </cfRule>
  </conditionalFormatting>
  <conditionalFormatting sqref="L94">
    <cfRule type="containsText" dxfId="233" priority="46" stopIfTrue="1" operator="containsText" text="Fail">
      <formula>NOT(ISERROR(SEARCH("Fail",L94)))</formula>
    </cfRule>
    <cfRule type="containsText" dxfId="232" priority="47" stopIfTrue="1" operator="containsText" text="Pass">
      <formula>NOT(ISERROR(SEARCH("Pass",L94)))</formula>
    </cfRule>
  </conditionalFormatting>
  <conditionalFormatting sqref="M93">
    <cfRule type="containsText" dxfId="231" priority="44" stopIfTrue="1" operator="containsText" text="Fail">
      <formula>NOT(ISERROR(SEARCH("Fail",M93)))</formula>
    </cfRule>
    <cfRule type="containsText" dxfId="230" priority="45" stopIfTrue="1" operator="containsText" text="Pass">
      <formula>NOT(ISERROR(SEARCH("Pass",M93)))</formula>
    </cfRule>
  </conditionalFormatting>
  <conditionalFormatting sqref="I23">
    <cfRule type="containsText" dxfId="229" priority="40" stopIfTrue="1" operator="containsText" text="Fail">
      <formula>NOT(ISERROR(SEARCH("Fail",I23)))</formula>
    </cfRule>
    <cfRule type="containsText" dxfId="228" priority="41" stopIfTrue="1" operator="containsText" text="Pass">
      <formula>NOT(ISERROR(SEARCH("Pass",I23)))</formula>
    </cfRule>
  </conditionalFormatting>
  <conditionalFormatting sqref="M100:M101">
    <cfRule type="containsText" dxfId="227" priority="30" stopIfTrue="1" operator="containsText" text="Fail">
      <formula>NOT(ISERROR(SEARCH("Fail",M100)))</formula>
    </cfRule>
    <cfRule type="containsText" dxfId="226" priority="31" stopIfTrue="1" operator="containsText" text="Pass">
      <formula>NOT(ISERROR(SEARCH("Pass",M100)))</formula>
    </cfRule>
  </conditionalFormatting>
  <conditionalFormatting sqref="L96">
    <cfRule type="containsText" dxfId="225" priority="38" stopIfTrue="1" operator="containsText" text="Fail">
      <formula>NOT(ISERROR(SEARCH("Fail",L96)))</formula>
    </cfRule>
    <cfRule type="containsText" dxfId="224" priority="39" stopIfTrue="1" operator="containsText" text="Pass">
      <formula>NOT(ISERROR(SEARCH("Pass",L96)))</formula>
    </cfRule>
  </conditionalFormatting>
  <conditionalFormatting sqref="L99">
    <cfRule type="containsText" dxfId="223" priority="20" stopIfTrue="1" operator="containsText" text="Fail">
      <formula>NOT(ISERROR(SEARCH("Fail",L99)))</formula>
    </cfRule>
    <cfRule type="containsText" dxfId="222" priority="21" stopIfTrue="1" operator="containsText" text="Pass">
      <formula>NOT(ISERROR(SEARCH("Pass",L99)))</formula>
    </cfRule>
  </conditionalFormatting>
  <conditionalFormatting sqref="L100:L102">
    <cfRule type="containsText" dxfId="221" priority="36" stopIfTrue="1" operator="containsText" text="Fail">
      <formula>NOT(ISERROR(SEARCH("Fail",L100)))</formula>
    </cfRule>
    <cfRule type="containsText" dxfId="220" priority="37" stopIfTrue="1" operator="containsText" text="Pass">
      <formula>NOT(ISERROR(SEARCH("Pass",L100)))</formula>
    </cfRule>
  </conditionalFormatting>
  <conditionalFormatting sqref="M96">
    <cfRule type="containsText" dxfId="219" priority="34" stopIfTrue="1" operator="containsText" text="Fail">
      <formula>NOT(ISERROR(SEARCH("Fail",M96)))</formula>
    </cfRule>
    <cfRule type="containsText" dxfId="218" priority="35" stopIfTrue="1" operator="containsText" text="Pass">
      <formula>NOT(ISERROR(SEARCH("Pass",M96)))</formula>
    </cfRule>
  </conditionalFormatting>
  <conditionalFormatting sqref="L104">
    <cfRule type="containsText" dxfId="217" priority="32" stopIfTrue="1" operator="containsText" text="Fail">
      <formula>NOT(ISERROR(SEARCH("Fail",L104)))</formula>
    </cfRule>
    <cfRule type="containsText" dxfId="216" priority="33" stopIfTrue="1" operator="containsText" text="Pass">
      <formula>NOT(ISERROR(SEARCH("Pass",L104)))</formula>
    </cfRule>
  </conditionalFormatting>
  <conditionalFormatting sqref="L95">
    <cfRule type="containsText" dxfId="215" priority="26" stopIfTrue="1" operator="containsText" text="Fail">
      <formula>NOT(ISERROR(SEARCH("Fail",L95)))</formula>
    </cfRule>
    <cfRule type="containsText" dxfId="214" priority="27" stopIfTrue="1" operator="containsText" text="Pass">
      <formula>NOT(ISERROR(SEARCH("Pass",L95)))</formula>
    </cfRule>
  </conditionalFormatting>
  <conditionalFormatting sqref="M97">
    <cfRule type="containsText" dxfId="213" priority="22" stopIfTrue="1" operator="containsText" text="Fail">
      <formula>NOT(ISERROR(SEARCH("Fail",M97)))</formula>
    </cfRule>
    <cfRule type="containsText" dxfId="212" priority="23" stopIfTrue="1" operator="containsText" text="Pass">
      <formula>NOT(ISERROR(SEARCH("Pass",M97)))</formula>
    </cfRule>
  </conditionalFormatting>
  <conditionalFormatting sqref="L97">
    <cfRule type="containsText" dxfId="211" priority="24" stopIfTrue="1" operator="containsText" text="Fail">
      <formula>NOT(ISERROR(SEARCH("Fail",L97)))</formula>
    </cfRule>
    <cfRule type="containsText" dxfId="210" priority="25" stopIfTrue="1" operator="containsText" text="Pass">
      <formula>NOT(ISERROR(SEARCH("Pass",L97)))</formula>
    </cfRule>
  </conditionalFormatting>
  <conditionalFormatting sqref="M99">
    <cfRule type="containsText" dxfId="209" priority="18" stopIfTrue="1" operator="containsText" text="Fail">
      <formula>NOT(ISERROR(SEARCH("Fail",M99)))</formula>
    </cfRule>
    <cfRule type="containsText" dxfId="208" priority="19" stopIfTrue="1" operator="containsText" text="Pass">
      <formula>NOT(ISERROR(SEARCH("Pass",M99)))</formula>
    </cfRule>
  </conditionalFormatting>
  <conditionalFormatting sqref="L98">
    <cfRule type="containsText" dxfId="207" priority="16" stopIfTrue="1" operator="containsText" text="Fail">
      <formula>NOT(ISERROR(SEARCH("Fail",L98)))</formula>
    </cfRule>
    <cfRule type="containsText" dxfId="206" priority="17" stopIfTrue="1" operator="containsText" text="Pass">
      <formula>NOT(ISERROR(SEARCH("Pass",L98)))</formula>
    </cfRule>
  </conditionalFormatting>
  <conditionalFormatting sqref="J89">
    <cfRule type="containsText" dxfId="205" priority="14" stopIfTrue="1" operator="containsText" text="Fail">
      <formula>NOT(ISERROR(SEARCH("Fail",J89)))</formula>
    </cfRule>
    <cfRule type="containsText" dxfId="204" priority="15" stopIfTrue="1" operator="containsText" text="Pass">
      <formula>NOT(ISERROR(SEARCH("Pass",J89)))</formula>
    </cfRule>
  </conditionalFormatting>
  <conditionalFormatting sqref="L91:M91">
    <cfRule type="containsText" dxfId="203" priority="10" stopIfTrue="1" operator="containsText" text="Fail">
      <formula>NOT(ISERROR(SEARCH("Fail",L91)))</formula>
    </cfRule>
    <cfRule type="containsText" dxfId="202" priority="11" stopIfTrue="1" operator="containsText" text="Pass">
      <formula>NOT(ISERROR(SEARCH("Pass",L91)))</formula>
    </cfRule>
  </conditionalFormatting>
  <conditionalFormatting sqref="I89">
    <cfRule type="containsText" dxfId="201" priority="8" stopIfTrue="1" operator="containsText" text="Fail">
      <formula>NOT(ISERROR(SEARCH("Fail",I89)))</formula>
    </cfRule>
    <cfRule type="containsText" dxfId="200" priority="9" stopIfTrue="1" operator="containsText" text="Pass">
      <formula>NOT(ISERROR(SEARCH("Pass",I89)))</formula>
    </cfRule>
  </conditionalFormatting>
  <conditionalFormatting sqref="M103">
    <cfRule type="containsText" dxfId="199" priority="4" stopIfTrue="1" operator="containsText" text="Fail">
      <formula>NOT(ISERROR(SEARCH("Fail",M103)))</formula>
    </cfRule>
    <cfRule type="containsText" dxfId="198" priority="5" stopIfTrue="1" operator="containsText" text="Pass">
      <formula>NOT(ISERROR(SEARCH("Pass",M103)))</formula>
    </cfRule>
  </conditionalFormatting>
  <conditionalFormatting sqref="L103">
    <cfRule type="containsText" dxfId="197" priority="6" stopIfTrue="1" operator="containsText" text="Fail">
      <formula>NOT(ISERROR(SEARCH("Fail",L103)))</formula>
    </cfRule>
    <cfRule type="containsText" dxfId="196" priority="7" stopIfTrue="1" operator="containsText" text="Pass">
      <formula>NOT(ISERROR(SEARCH("Pass",L103)))</formula>
    </cfRule>
  </conditionalFormatting>
  <conditionalFormatting sqref="M102">
    <cfRule type="containsText" dxfId="195" priority="2" stopIfTrue="1" operator="containsText" text="Fail">
      <formula>NOT(ISERROR(SEARCH("Fail",M102)))</formula>
    </cfRule>
    <cfRule type="containsText" dxfId="194" priority="3" stopIfTrue="1" operator="containsText" text="Pass">
      <formula>NOT(ISERROR(SEARCH("Pass",M102)))</formula>
    </cfRule>
  </conditionalFormatting>
  <conditionalFormatting sqref="K28:K33 K59:K69 K71:K79 K81:K86 K38:K57 K15:K20">
    <cfRule type="expression" dxfId="193" priority="54">
      <formula>K15&lt;#REF!</formula>
    </cfRule>
  </conditionalFormatting>
  <conditionalFormatting sqref="K35:K36">
    <cfRule type="expression" dxfId="192" priority="1">
      <formula>K35&lt;#REF!</formula>
    </cfRule>
  </conditionalFormatting>
  <dataValidations count="1">
    <dataValidation type="list" allowBlank="1" showInputMessage="1" showErrorMessage="1" sqref="H11:H12" xr:uid="{7BF43809-ACD7-42BF-AA41-322EB5063D28}">
      <formula1>"Pass, Fail"</formula1>
    </dataValidation>
  </dataValidation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B0E03-B2E9-4EF6-AFD7-4BA3EA9E71D1}">
  <sheetPr>
    <pageSetUpPr fitToPage="1"/>
  </sheetPr>
  <dimension ref="B1:U87"/>
  <sheetViews>
    <sheetView zoomScale="70" zoomScaleNormal="70" workbookViewId="0">
      <selection activeCell="C2" sqref="C2:K2"/>
    </sheetView>
  </sheetViews>
  <sheetFormatPr defaultColWidth="15.44140625" defaultRowHeight="15.6" outlineLevelRow="2" x14ac:dyDescent="0.3"/>
  <cols>
    <col min="1" max="1" width="3.77734375" style="40" customWidth="1"/>
    <col min="2" max="2" width="6.21875" style="40" customWidth="1"/>
    <col min="3" max="3" width="18.21875" style="43" customWidth="1"/>
    <col min="4" max="7" width="15.44140625" style="40" customWidth="1"/>
    <col min="8" max="8" width="22.5546875" style="42" customWidth="1"/>
    <col min="9" max="9" width="22.5546875" style="209" customWidth="1"/>
    <col min="10" max="11" width="16.5546875" style="40" customWidth="1"/>
    <col min="12" max="12" width="18.5546875" style="42" customWidth="1"/>
    <col min="13" max="17" width="10.5546875" style="42" customWidth="1"/>
    <col min="18" max="22" width="10.5546875" style="40" customWidth="1"/>
    <col min="23" max="16384" width="15.44140625" style="40"/>
  </cols>
  <sheetData>
    <row r="1" spans="2:20" ht="15.45" customHeight="1" thickBot="1" x14ac:dyDescent="0.35">
      <c r="C1" s="208"/>
      <c r="D1" s="209"/>
      <c r="E1" s="209"/>
      <c r="F1" s="209"/>
      <c r="G1" s="209"/>
      <c r="H1" s="210"/>
      <c r="J1" s="209"/>
      <c r="K1" s="209"/>
      <c r="L1" s="210"/>
    </row>
    <row r="2" spans="2:20" ht="18.600000000000001" thickBot="1" x14ac:dyDescent="0.35">
      <c r="C2" s="261" t="s">
        <v>165</v>
      </c>
      <c r="D2" s="262"/>
      <c r="E2" s="262"/>
      <c r="F2" s="262"/>
      <c r="G2" s="262"/>
      <c r="H2" s="262"/>
      <c r="I2" s="262"/>
      <c r="J2" s="262"/>
      <c r="K2" s="263"/>
    </row>
    <row r="3" spans="2:20" ht="32.549999999999997" customHeight="1" x14ac:dyDescent="0.3">
      <c r="C3" s="264" t="s">
        <v>164</v>
      </c>
      <c r="D3" s="264"/>
      <c r="E3" s="264"/>
      <c r="F3" s="264"/>
      <c r="G3" s="264"/>
      <c r="H3" s="264"/>
      <c r="I3" s="264"/>
      <c r="J3" s="264"/>
      <c r="K3" s="264"/>
      <c r="L3" s="203"/>
    </row>
    <row r="4" spans="2:20" ht="15.45" customHeight="1" thickBot="1" x14ac:dyDescent="0.35">
      <c r="I4" s="44"/>
      <c r="J4" s="45"/>
      <c r="K4" s="45"/>
      <c r="L4" s="265"/>
      <c r="M4" s="265"/>
      <c r="N4" s="265"/>
      <c r="O4" s="164"/>
      <c r="P4" s="164"/>
      <c r="Q4" s="164"/>
    </row>
    <row r="5" spans="2:20" ht="15.45" customHeight="1" x14ac:dyDescent="0.3">
      <c r="C5" s="204" t="s">
        <v>163</v>
      </c>
      <c r="D5" s="266"/>
      <c r="E5" s="266"/>
      <c r="F5" s="266"/>
      <c r="G5" s="267"/>
      <c r="I5" s="46"/>
      <c r="J5" s="47"/>
      <c r="K5" s="47"/>
      <c r="L5" s="253"/>
      <c r="M5" s="253"/>
      <c r="N5" s="253"/>
      <c r="O5" s="162"/>
      <c r="P5" s="162"/>
      <c r="Q5" s="162"/>
    </row>
    <row r="6" spans="2:20" ht="15.45" customHeight="1" thickBot="1" x14ac:dyDescent="0.35">
      <c r="C6" s="205" t="s">
        <v>9</v>
      </c>
      <c r="D6" s="251"/>
      <c r="E6" s="251"/>
      <c r="F6" s="251"/>
      <c r="G6" s="252"/>
      <c r="I6" s="46"/>
      <c r="J6" s="47"/>
      <c r="K6" s="47"/>
      <c r="L6" s="253"/>
      <c r="M6" s="253"/>
      <c r="N6" s="253"/>
      <c r="O6" s="162"/>
      <c r="P6" s="162"/>
      <c r="Q6" s="162"/>
    </row>
    <row r="7" spans="2:20" s="48" customFormat="1" ht="15.45" customHeight="1" x14ac:dyDescent="0.3">
      <c r="C7" s="49"/>
      <c r="H7" s="50"/>
      <c r="I7" s="51"/>
    </row>
    <row r="8" spans="2:20" s="48" customFormat="1" ht="15.45" customHeight="1" thickBot="1" x14ac:dyDescent="0.35">
      <c r="C8" s="52"/>
      <c r="D8" s="51"/>
      <c r="E8" s="51"/>
      <c r="F8" s="51"/>
      <c r="G8" s="51"/>
      <c r="H8" s="50"/>
      <c r="I8" s="51"/>
    </row>
    <row r="9" spans="2:20" s="55" customFormat="1" ht="31.8" thickBot="1" x14ac:dyDescent="0.35">
      <c r="B9" s="241" t="s">
        <v>10</v>
      </c>
      <c r="C9" s="53" t="s">
        <v>11</v>
      </c>
      <c r="D9" s="254" t="s">
        <v>12</v>
      </c>
      <c r="E9" s="254"/>
      <c r="F9" s="254"/>
      <c r="G9" s="254"/>
      <c r="H9" s="54" t="s">
        <v>13</v>
      </c>
      <c r="I9" s="163" t="s">
        <v>14</v>
      </c>
      <c r="J9" s="163" t="s">
        <v>15</v>
      </c>
      <c r="K9" s="163" t="s">
        <v>16</v>
      </c>
    </row>
    <row r="10" spans="2:20" s="57" customFormat="1" ht="31.2" x14ac:dyDescent="0.3">
      <c r="B10" s="242"/>
      <c r="C10" s="56" t="s">
        <v>17</v>
      </c>
      <c r="D10" s="237" t="s">
        <v>18</v>
      </c>
      <c r="E10" s="238"/>
      <c r="F10" s="238"/>
      <c r="G10" s="238"/>
      <c r="H10" s="85" t="s">
        <v>19</v>
      </c>
      <c r="I10" s="159" t="s">
        <v>19</v>
      </c>
      <c r="J10" s="11" t="s">
        <v>20</v>
      </c>
      <c r="K10" s="160" t="s">
        <v>19</v>
      </c>
    </row>
    <row r="11" spans="2:20" s="60" customFormat="1" ht="15.45" customHeight="1" x14ac:dyDescent="0.3">
      <c r="B11" s="242"/>
      <c r="C11" s="130" t="s">
        <v>21</v>
      </c>
      <c r="D11" s="255" t="s">
        <v>22</v>
      </c>
      <c r="E11" s="255"/>
      <c r="F11" s="255"/>
      <c r="G11" s="255"/>
      <c r="H11" s="206"/>
      <c r="I11" s="131" t="s">
        <v>23</v>
      </c>
      <c r="J11" s="132" t="s">
        <v>24</v>
      </c>
      <c r="K11" s="133" t="s">
        <v>25</v>
      </c>
      <c r="L11" s="59"/>
      <c r="M11" s="59"/>
      <c r="N11" s="59"/>
      <c r="O11" s="59"/>
      <c r="P11" s="59"/>
      <c r="Q11" s="59"/>
      <c r="R11" s="59"/>
      <c r="S11" s="59"/>
      <c r="T11" s="59"/>
    </row>
    <row r="12" spans="2:20" s="60" customFormat="1" ht="15.45" customHeight="1" x14ac:dyDescent="0.3">
      <c r="B12" s="242"/>
      <c r="C12" s="130" t="s">
        <v>26</v>
      </c>
      <c r="D12" s="256" t="s">
        <v>27</v>
      </c>
      <c r="E12" s="257"/>
      <c r="F12" s="257"/>
      <c r="G12" s="257"/>
      <c r="H12" s="206"/>
      <c r="I12" s="131" t="s">
        <v>23</v>
      </c>
      <c r="J12" s="132" t="s">
        <v>24</v>
      </c>
      <c r="K12" s="133" t="s">
        <v>25</v>
      </c>
      <c r="L12" s="59"/>
      <c r="M12" s="59"/>
      <c r="N12" s="59"/>
      <c r="O12" s="59"/>
      <c r="P12" s="59"/>
      <c r="Q12" s="59"/>
      <c r="R12" s="59"/>
      <c r="S12" s="59"/>
      <c r="T12" s="59"/>
    </row>
    <row r="13" spans="2:20" s="60" customFormat="1" ht="15.45" customHeight="1" thickBot="1" x14ac:dyDescent="0.35">
      <c r="B13" s="242"/>
      <c r="C13" s="130" t="s">
        <v>28</v>
      </c>
      <c r="D13" s="255" t="s">
        <v>29</v>
      </c>
      <c r="E13" s="255"/>
      <c r="F13" s="255"/>
      <c r="G13" s="255"/>
      <c r="H13" s="207" t="s">
        <v>30</v>
      </c>
      <c r="I13" s="131" t="s">
        <v>31</v>
      </c>
      <c r="J13" s="132" t="s">
        <v>31</v>
      </c>
      <c r="K13" s="133" t="s">
        <v>25</v>
      </c>
      <c r="L13" s="59"/>
      <c r="M13" s="59"/>
      <c r="N13" s="59"/>
      <c r="O13" s="59"/>
      <c r="P13" s="59"/>
      <c r="Q13" s="59"/>
      <c r="R13" s="59"/>
      <c r="S13" s="59"/>
      <c r="T13" s="59"/>
    </row>
    <row r="14" spans="2:20" s="63" customFormat="1" ht="31.05" customHeight="1" x14ac:dyDescent="0.3">
      <c r="B14" s="242"/>
      <c r="C14" s="56" t="s">
        <v>32</v>
      </c>
      <c r="D14" s="237" t="s">
        <v>33</v>
      </c>
      <c r="E14" s="238"/>
      <c r="F14" s="238"/>
      <c r="G14" s="238"/>
      <c r="H14" s="61">
        <v>0</v>
      </c>
      <c r="I14" s="10">
        <v>1</v>
      </c>
      <c r="J14" s="11">
        <v>200</v>
      </c>
      <c r="K14" s="120">
        <f>H14*J14</f>
        <v>0</v>
      </c>
    </row>
    <row r="15" spans="2:20" s="60" customFormat="1" ht="46.8" outlineLevel="2" x14ac:dyDescent="0.3">
      <c r="B15" s="242"/>
      <c r="C15" s="64" t="s">
        <v>33</v>
      </c>
      <c r="D15" s="239" t="s">
        <v>34</v>
      </c>
      <c r="E15" s="239"/>
      <c r="F15" s="239"/>
      <c r="G15" s="239"/>
      <c r="H15" s="65"/>
      <c r="I15" s="19"/>
      <c r="J15" s="20"/>
      <c r="K15" s="21"/>
    </row>
    <row r="16" spans="2:20" s="60" customFormat="1" ht="46.8" outlineLevel="2" x14ac:dyDescent="0.3">
      <c r="B16" s="242"/>
      <c r="C16" s="64" t="s">
        <v>33</v>
      </c>
      <c r="D16" s="258" t="s">
        <v>35</v>
      </c>
      <c r="E16" s="259"/>
      <c r="F16" s="259"/>
      <c r="G16" s="260"/>
      <c r="H16" s="66"/>
      <c r="I16" s="22"/>
      <c r="J16" s="23"/>
      <c r="K16" s="24"/>
    </row>
    <row r="17" spans="2:21" s="60" customFormat="1" ht="46.8" outlineLevel="2" x14ac:dyDescent="0.3">
      <c r="B17" s="242"/>
      <c r="C17" s="64" t="s">
        <v>33</v>
      </c>
      <c r="D17" s="258" t="s">
        <v>36</v>
      </c>
      <c r="E17" s="259"/>
      <c r="F17" s="259"/>
      <c r="G17" s="260"/>
      <c r="H17" s="66"/>
      <c r="I17" s="22"/>
      <c r="J17" s="23"/>
      <c r="K17" s="24"/>
    </row>
    <row r="18" spans="2:21" s="60" customFormat="1" ht="46.8" outlineLevel="2" x14ac:dyDescent="0.3">
      <c r="B18" s="242"/>
      <c r="C18" s="64" t="s">
        <v>33</v>
      </c>
      <c r="D18" s="258" t="s">
        <v>37</v>
      </c>
      <c r="E18" s="259"/>
      <c r="F18" s="259"/>
      <c r="G18" s="260"/>
      <c r="H18" s="66"/>
      <c r="I18" s="22"/>
      <c r="J18" s="23"/>
      <c r="K18" s="24"/>
    </row>
    <row r="19" spans="2:21" s="60" customFormat="1" ht="46.8" outlineLevel="2" x14ac:dyDescent="0.3">
      <c r="B19" s="242"/>
      <c r="C19" s="64" t="s">
        <v>33</v>
      </c>
      <c r="D19" s="258" t="s">
        <v>38</v>
      </c>
      <c r="E19" s="259"/>
      <c r="F19" s="259"/>
      <c r="G19" s="260"/>
      <c r="H19" s="66"/>
      <c r="I19" s="22"/>
      <c r="J19" s="23"/>
      <c r="K19" s="24"/>
    </row>
    <row r="20" spans="2:21" s="60" customFormat="1" ht="47.4" outlineLevel="2" thickBot="1" x14ac:dyDescent="0.35">
      <c r="B20" s="242"/>
      <c r="C20" s="87" t="s">
        <v>33</v>
      </c>
      <c r="D20" s="248" t="s">
        <v>39</v>
      </c>
      <c r="E20" s="249"/>
      <c r="F20" s="249"/>
      <c r="G20" s="250"/>
      <c r="H20" s="67"/>
      <c r="I20" s="25"/>
      <c r="J20" s="26"/>
      <c r="K20" s="27"/>
    </row>
    <row r="21" spans="2:21" s="48" customFormat="1" ht="16.2" thickBot="1" x14ac:dyDescent="0.35">
      <c r="B21" s="242"/>
      <c r="C21" s="121"/>
      <c r="D21" s="68"/>
      <c r="E21" s="68"/>
      <c r="F21" s="68"/>
      <c r="G21" s="68"/>
      <c r="H21" s="69"/>
      <c r="I21" s="68"/>
      <c r="J21" s="68"/>
      <c r="K21" s="70"/>
    </row>
    <row r="22" spans="2:21" s="55" customFormat="1" ht="16.2" thickBot="1" x14ac:dyDescent="0.35">
      <c r="B22" s="242"/>
      <c r="C22" s="244" t="s">
        <v>40</v>
      </c>
      <c r="D22" s="245"/>
      <c r="E22" s="245"/>
      <c r="F22" s="245"/>
      <c r="G22" s="246"/>
      <c r="H22" s="34" t="s">
        <v>41</v>
      </c>
      <c r="I22" s="34" t="s">
        <v>42</v>
      </c>
      <c r="J22" s="34" t="s">
        <v>15</v>
      </c>
      <c r="K22" s="34" t="s">
        <v>43</v>
      </c>
      <c r="L22" s="71"/>
      <c r="M22" s="71"/>
      <c r="N22" s="71"/>
      <c r="O22" s="71"/>
      <c r="P22" s="71"/>
    </row>
    <row r="23" spans="2:21" s="48" customFormat="1" ht="16.2" thickBot="1" x14ac:dyDescent="0.35">
      <c r="B23" s="243"/>
      <c r="C23" s="122"/>
      <c r="D23" s="240"/>
      <c r="E23" s="240"/>
      <c r="F23" s="240"/>
      <c r="G23" s="240"/>
      <c r="H23" s="72">
        <v>0.6</v>
      </c>
      <c r="I23" s="212">
        <f>K23/J23</f>
        <v>0</v>
      </c>
      <c r="J23" s="1">
        <f>J14</f>
        <v>200</v>
      </c>
      <c r="K23" s="213">
        <f>K14</f>
        <v>0</v>
      </c>
      <c r="L23" s="50"/>
      <c r="M23" s="50"/>
      <c r="N23" s="50"/>
      <c r="O23" s="50"/>
      <c r="P23" s="50"/>
    </row>
    <row r="24" spans="2:21" s="48" customFormat="1" x14ac:dyDescent="0.3">
      <c r="B24" s="51"/>
      <c r="C24" s="73"/>
      <c r="D24" s="51"/>
      <c r="E24" s="51"/>
      <c r="F24" s="51"/>
      <c r="G24" s="51"/>
      <c r="H24" s="74"/>
      <c r="I24" s="75"/>
      <c r="J24" s="76"/>
      <c r="K24" s="77"/>
      <c r="L24" s="50"/>
      <c r="M24" s="50"/>
      <c r="N24" s="50"/>
      <c r="O24" s="50"/>
      <c r="P24" s="50"/>
    </row>
    <row r="25" spans="2:21" s="48" customFormat="1" ht="16.2" thickBot="1" x14ac:dyDescent="0.35">
      <c r="B25" s="78"/>
      <c r="C25" s="79"/>
      <c r="D25" s="80"/>
      <c r="E25" s="80"/>
      <c r="F25" s="80"/>
      <c r="G25" s="80"/>
      <c r="H25" s="81"/>
      <c r="I25" s="82"/>
      <c r="J25" s="4"/>
      <c r="K25" s="4"/>
      <c r="L25" s="83"/>
      <c r="M25" s="83"/>
      <c r="N25" s="83"/>
      <c r="O25" s="83"/>
      <c r="P25" s="83"/>
      <c r="Q25" s="84"/>
      <c r="R25" s="84"/>
      <c r="S25" s="84"/>
      <c r="T25" s="84"/>
      <c r="U25" s="84"/>
    </row>
    <row r="26" spans="2:21" s="55" customFormat="1" ht="31.8" thickBot="1" x14ac:dyDescent="0.35">
      <c r="B26" s="241" t="s">
        <v>44</v>
      </c>
      <c r="C26" s="53" t="s">
        <v>45</v>
      </c>
      <c r="D26" s="244" t="s">
        <v>46</v>
      </c>
      <c r="E26" s="245"/>
      <c r="F26" s="245"/>
      <c r="G26" s="246"/>
      <c r="H26" s="54" t="s">
        <v>13</v>
      </c>
      <c r="I26" s="163" t="s">
        <v>47</v>
      </c>
      <c r="J26" s="163" t="s">
        <v>15</v>
      </c>
      <c r="K26" s="163" t="s">
        <v>16</v>
      </c>
    </row>
    <row r="27" spans="2:21" s="63" customFormat="1" x14ac:dyDescent="0.3">
      <c r="B27" s="242"/>
      <c r="C27" s="56"/>
      <c r="D27" s="237" t="s">
        <v>48</v>
      </c>
      <c r="E27" s="238"/>
      <c r="F27" s="238"/>
      <c r="G27" s="238"/>
      <c r="H27" s="61">
        <v>0</v>
      </c>
      <c r="I27" s="10">
        <f>'Full Suite'!I27</f>
        <v>0.12</v>
      </c>
      <c r="J27" s="11">
        <v>60</v>
      </c>
      <c r="K27" s="12">
        <f>H27*J27</f>
        <v>0</v>
      </c>
    </row>
    <row r="28" spans="2:21" s="60" customFormat="1" outlineLevel="1" x14ac:dyDescent="0.3">
      <c r="B28" s="242"/>
      <c r="C28" s="64" t="s">
        <v>49</v>
      </c>
      <c r="D28" s="239" t="s">
        <v>50</v>
      </c>
      <c r="E28" s="239"/>
      <c r="F28" s="239"/>
      <c r="G28" s="239"/>
      <c r="H28" s="65"/>
      <c r="I28" s="19"/>
      <c r="J28" s="20"/>
      <c r="K28" s="21"/>
    </row>
    <row r="29" spans="2:21" s="60" customFormat="1" outlineLevel="1" x14ac:dyDescent="0.3">
      <c r="B29" s="242"/>
      <c r="C29" s="64" t="s">
        <v>49</v>
      </c>
      <c r="D29" s="239" t="s">
        <v>51</v>
      </c>
      <c r="E29" s="239"/>
      <c r="F29" s="239"/>
      <c r="G29" s="239"/>
      <c r="H29" s="66"/>
      <c r="I29" s="22"/>
      <c r="J29" s="23"/>
      <c r="K29" s="24"/>
    </row>
    <row r="30" spans="2:21" s="60" customFormat="1" outlineLevel="1" x14ac:dyDescent="0.3">
      <c r="B30" s="242"/>
      <c r="C30" s="64" t="s">
        <v>49</v>
      </c>
      <c r="D30" s="239" t="s">
        <v>52</v>
      </c>
      <c r="E30" s="239"/>
      <c r="F30" s="239"/>
      <c r="G30" s="239"/>
      <c r="H30" s="66"/>
      <c r="I30" s="22"/>
      <c r="J30" s="23"/>
      <c r="K30" s="24"/>
    </row>
    <row r="31" spans="2:21" s="60" customFormat="1" outlineLevel="1" x14ac:dyDescent="0.3">
      <c r="B31" s="242"/>
      <c r="C31" s="64" t="s">
        <v>49</v>
      </c>
      <c r="D31" s="239" t="s">
        <v>53</v>
      </c>
      <c r="E31" s="239"/>
      <c r="F31" s="239"/>
      <c r="G31" s="239"/>
      <c r="H31" s="66"/>
      <c r="I31" s="22"/>
      <c r="J31" s="23"/>
      <c r="K31" s="24"/>
    </row>
    <row r="32" spans="2:21" s="60" customFormat="1" ht="16.2" outlineLevel="1" thickBot="1" x14ac:dyDescent="0.35">
      <c r="B32" s="242"/>
      <c r="C32" s="64" t="s">
        <v>49</v>
      </c>
      <c r="D32" s="239" t="s">
        <v>54</v>
      </c>
      <c r="E32" s="239"/>
      <c r="F32" s="239"/>
      <c r="G32" s="239"/>
      <c r="H32" s="66"/>
      <c r="I32" s="22"/>
      <c r="J32" s="23"/>
      <c r="K32" s="24"/>
    </row>
    <row r="33" spans="2:11" s="60" customFormat="1" ht="16.2" outlineLevel="1" thickBot="1" x14ac:dyDescent="0.35">
      <c r="B33" s="242"/>
      <c r="C33" s="64" t="s">
        <v>49</v>
      </c>
      <c r="D33" s="239" t="s">
        <v>55</v>
      </c>
      <c r="E33" s="239"/>
      <c r="F33" s="239"/>
      <c r="G33" s="239"/>
      <c r="H33" s="67"/>
      <c r="I33" s="25"/>
      <c r="J33" s="26"/>
      <c r="K33" s="27"/>
    </row>
    <row r="34" spans="2:11" s="63" customFormat="1" x14ac:dyDescent="0.3">
      <c r="B34" s="242"/>
      <c r="C34" s="56"/>
      <c r="D34" s="237" t="s">
        <v>56</v>
      </c>
      <c r="E34" s="238"/>
      <c r="F34" s="238"/>
      <c r="G34" s="238"/>
      <c r="H34" s="85" t="s">
        <v>19</v>
      </c>
      <c r="I34" s="10">
        <f>'Full Suite'!I34</f>
        <v>0.22</v>
      </c>
      <c r="J34" s="11" t="s">
        <v>19</v>
      </c>
      <c r="K34" s="12" t="s">
        <v>19</v>
      </c>
    </row>
    <row r="35" spans="2:11" s="60" customFormat="1" ht="16.2" thickBot="1" x14ac:dyDescent="0.35">
      <c r="B35" s="242"/>
      <c r="C35" s="28" t="s">
        <v>57</v>
      </c>
      <c r="D35" s="247" t="s">
        <v>58</v>
      </c>
      <c r="E35" s="247"/>
      <c r="F35" s="247"/>
      <c r="G35" s="247"/>
      <c r="H35" s="86">
        <v>0</v>
      </c>
      <c r="I35" s="29"/>
      <c r="J35" s="13">
        <v>10</v>
      </c>
      <c r="K35" s="123">
        <f>H35*J35</f>
        <v>0</v>
      </c>
    </row>
    <row r="36" spans="2:11" s="63" customFormat="1" x14ac:dyDescent="0.3">
      <c r="B36" s="242"/>
      <c r="C36" s="56"/>
      <c r="D36" s="237" t="s">
        <v>59</v>
      </c>
      <c r="E36" s="238"/>
      <c r="F36" s="238"/>
      <c r="G36" s="238"/>
      <c r="H36" s="61">
        <v>0</v>
      </c>
      <c r="I36" s="10">
        <f>'Full Suite'!I46</f>
        <v>0.17</v>
      </c>
      <c r="J36" s="11">
        <v>85</v>
      </c>
      <c r="K36" s="12">
        <f>H36*J36</f>
        <v>0</v>
      </c>
    </row>
    <row r="37" spans="2:11" s="60" customFormat="1" outlineLevel="1" x14ac:dyDescent="0.3">
      <c r="B37" s="242"/>
      <c r="C37" s="64" t="s">
        <v>60</v>
      </c>
      <c r="D37" s="239" t="s">
        <v>61</v>
      </c>
      <c r="E37" s="239"/>
      <c r="F37" s="239"/>
      <c r="G37" s="239"/>
      <c r="H37" s="125"/>
      <c r="I37" s="19"/>
      <c r="J37" s="20"/>
      <c r="K37" s="21"/>
    </row>
    <row r="38" spans="2:11" s="60" customFormat="1" outlineLevel="1" x14ac:dyDescent="0.3">
      <c r="B38" s="242"/>
      <c r="C38" s="64" t="s">
        <v>60</v>
      </c>
      <c r="D38" s="239" t="s">
        <v>62</v>
      </c>
      <c r="E38" s="239"/>
      <c r="F38" s="239"/>
      <c r="G38" s="239"/>
      <c r="H38" s="126"/>
      <c r="I38" s="22"/>
      <c r="J38" s="23"/>
      <c r="K38" s="24"/>
    </row>
    <row r="39" spans="2:11" s="60" customFormat="1" outlineLevel="1" x14ac:dyDescent="0.3">
      <c r="B39" s="242"/>
      <c r="C39" s="64" t="s">
        <v>60</v>
      </c>
      <c r="D39" s="239" t="s">
        <v>63</v>
      </c>
      <c r="E39" s="239"/>
      <c r="F39" s="239"/>
      <c r="G39" s="239"/>
      <c r="H39" s="126"/>
      <c r="I39" s="22"/>
      <c r="J39" s="23"/>
      <c r="K39" s="24"/>
    </row>
    <row r="40" spans="2:11" s="60" customFormat="1" outlineLevel="1" x14ac:dyDescent="0.3">
      <c r="B40" s="242"/>
      <c r="C40" s="64" t="s">
        <v>60</v>
      </c>
      <c r="D40" s="239" t="s">
        <v>64</v>
      </c>
      <c r="E40" s="239"/>
      <c r="F40" s="239"/>
      <c r="G40" s="239"/>
      <c r="H40" s="126"/>
      <c r="I40" s="22"/>
      <c r="J40" s="23"/>
      <c r="K40" s="24"/>
    </row>
    <row r="41" spans="2:11" s="60" customFormat="1" outlineLevel="1" x14ac:dyDescent="0.3">
      <c r="B41" s="242"/>
      <c r="C41" s="64" t="s">
        <v>60</v>
      </c>
      <c r="D41" s="239" t="s">
        <v>65</v>
      </c>
      <c r="E41" s="239"/>
      <c r="F41" s="239"/>
      <c r="G41" s="239"/>
      <c r="H41" s="126"/>
      <c r="I41" s="22"/>
      <c r="J41" s="23"/>
      <c r="K41" s="24"/>
    </row>
    <row r="42" spans="2:11" s="60" customFormat="1" outlineLevel="1" x14ac:dyDescent="0.3">
      <c r="B42" s="242"/>
      <c r="C42" s="64" t="s">
        <v>60</v>
      </c>
      <c r="D42" s="239" t="s">
        <v>66</v>
      </c>
      <c r="E42" s="239"/>
      <c r="F42" s="239"/>
      <c r="G42" s="239"/>
      <c r="H42" s="126"/>
      <c r="I42" s="22"/>
      <c r="J42" s="23"/>
      <c r="K42" s="24"/>
    </row>
    <row r="43" spans="2:11" s="60" customFormat="1" outlineLevel="1" x14ac:dyDescent="0.3">
      <c r="B43" s="242"/>
      <c r="C43" s="64" t="s">
        <v>60</v>
      </c>
      <c r="D43" s="239" t="s">
        <v>67</v>
      </c>
      <c r="E43" s="239"/>
      <c r="F43" s="239"/>
      <c r="G43" s="239"/>
      <c r="H43" s="126"/>
      <c r="I43" s="22"/>
      <c r="J43" s="23"/>
      <c r="K43" s="24"/>
    </row>
    <row r="44" spans="2:11" s="60" customFormat="1" outlineLevel="1" x14ac:dyDescent="0.3">
      <c r="B44" s="242"/>
      <c r="C44" s="64" t="s">
        <v>60</v>
      </c>
      <c r="D44" s="239" t="s">
        <v>68</v>
      </c>
      <c r="E44" s="239"/>
      <c r="F44" s="239"/>
      <c r="G44" s="239"/>
      <c r="H44" s="126"/>
      <c r="I44" s="22"/>
      <c r="J44" s="23"/>
      <c r="K44" s="24"/>
    </row>
    <row r="45" spans="2:11" s="60" customFormat="1" outlineLevel="1" x14ac:dyDescent="0.3">
      <c r="B45" s="242"/>
      <c r="C45" s="64" t="s">
        <v>60</v>
      </c>
      <c r="D45" s="239" t="s">
        <v>69</v>
      </c>
      <c r="E45" s="239"/>
      <c r="F45" s="239"/>
      <c r="G45" s="239"/>
      <c r="H45" s="126"/>
      <c r="I45" s="22"/>
      <c r="J45" s="23"/>
      <c r="K45" s="24"/>
    </row>
    <row r="46" spans="2:11" s="60" customFormat="1" outlineLevel="1" x14ac:dyDescent="0.3">
      <c r="B46" s="242"/>
      <c r="C46" s="64" t="s">
        <v>60</v>
      </c>
      <c r="D46" s="239" t="s">
        <v>70</v>
      </c>
      <c r="E46" s="239"/>
      <c r="F46" s="239"/>
      <c r="G46" s="239"/>
      <c r="H46" s="126"/>
      <c r="I46" s="22"/>
      <c r="J46" s="23"/>
      <c r="K46" s="24"/>
    </row>
    <row r="47" spans="2:11" s="60" customFormat="1" outlineLevel="1" x14ac:dyDescent="0.3">
      <c r="B47" s="242"/>
      <c r="C47" s="64" t="s">
        <v>60</v>
      </c>
      <c r="D47" s="239" t="s">
        <v>71</v>
      </c>
      <c r="E47" s="239"/>
      <c r="F47" s="239"/>
      <c r="G47" s="239"/>
      <c r="H47" s="126"/>
      <c r="I47" s="22"/>
      <c r="J47" s="23"/>
      <c r="K47" s="24"/>
    </row>
    <row r="48" spans="2:11" s="60" customFormat="1" outlineLevel="1" x14ac:dyDescent="0.3">
      <c r="B48" s="242"/>
      <c r="C48" s="64" t="s">
        <v>60</v>
      </c>
      <c r="D48" s="239" t="s">
        <v>72</v>
      </c>
      <c r="E48" s="239"/>
      <c r="F48" s="239"/>
      <c r="G48" s="239"/>
      <c r="H48" s="126"/>
      <c r="I48" s="22"/>
      <c r="J48" s="23"/>
      <c r="K48" s="24"/>
    </row>
    <row r="49" spans="2:11" s="60" customFormat="1" outlineLevel="1" x14ac:dyDescent="0.3">
      <c r="B49" s="242"/>
      <c r="C49" s="64" t="s">
        <v>60</v>
      </c>
      <c r="D49" s="239" t="s">
        <v>73</v>
      </c>
      <c r="E49" s="239"/>
      <c r="F49" s="239"/>
      <c r="G49" s="239"/>
      <c r="H49" s="126"/>
      <c r="I49" s="22"/>
      <c r="J49" s="23"/>
      <c r="K49" s="24"/>
    </row>
    <row r="50" spans="2:11" s="60" customFormat="1" outlineLevel="1" x14ac:dyDescent="0.3">
      <c r="B50" s="242"/>
      <c r="C50" s="64" t="s">
        <v>60</v>
      </c>
      <c r="D50" s="239" t="s">
        <v>74</v>
      </c>
      <c r="E50" s="239"/>
      <c r="F50" s="239"/>
      <c r="G50" s="239"/>
      <c r="H50" s="126"/>
      <c r="I50" s="22"/>
      <c r="J50" s="23"/>
      <c r="K50" s="24"/>
    </row>
    <row r="51" spans="2:11" s="60" customFormat="1" outlineLevel="1" x14ac:dyDescent="0.3">
      <c r="B51" s="242"/>
      <c r="C51" s="64" t="s">
        <v>60</v>
      </c>
      <c r="D51" s="239" t="s">
        <v>75</v>
      </c>
      <c r="E51" s="239"/>
      <c r="F51" s="239"/>
      <c r="G51" s="239"/>
      <c r="H51" s="126"/>
      <c r="I51" s="22"/>
      <c r="J51" s="23"/>
      <c r="K51" s="24"/>
    </row>
    <row r="52" spans="2:11" s="60" customFormat="1" outlineLevel="1" x14ac:dyDescent="0.3">
      <c r="B52" s="242"/>
      <c r="C52" s="64" t="s">
        <v>60</v>
      </c>
      <c r="D52" s="239" t="s">
        <v>76</v>
      </c>
      <c r="E52" s="239"/>
      <c r="F52" s="239"/>
      <c r="G52" s="239"/>
      <c r="H52" s="126"/>
      <c r="I52" s="22"/>
      <c r="J52" s="23"/>
      <c r="K52" s="24"/>
    </row>
    <row r="53" spans="2:11" s="60" customFormat="1" outlineLevel="1" x14ac:dyDescent="0.3">
      <c r="B53" s="242"/>
      <c r="C53" s="64" t="s">
        <v>60</v>
      </c>
      <c r="D53" s="239" t="s">
        <v>77</v>
      </c>
      <c r="E53" s="239"/>
      <c r="F53" s="239"/>
      <c r="G53" s="239"/>
      <c r="H53" s="126"/>
      <c r="I53" s="22"/>
      <c r="J53" s="23"/>
      <c r="K53" s="24"/>
    </row>
    <row r="54" spans="2:11" s="60" customFormat="1" outlineLevel="1" x14ac:dyDescent="0.3">
      <c r="B54" s="242"/>
      <c r="C54" s="64" t="s">
        <v>60</v>
      </c>
      <c r="D54" s="239" t="s">
        <v>78</v>
      </c>
      <c r="E54" s="239"/>
      <c r="F54" s="239"/>
      <c r="G54" s="239"/>
      <c r="H54" s="126"/>
      <c r="I54" s="22"/>
      <c r="J54" s="23"/>
      <c r="K54" s="24"/>
    </row>
    <row r="55" spans="2:11" s="60" customFormat="1" outlineLevel="1" x14ac:dyDescent="0.3">
      <c r="B55" s="242"/>
      <c r="C55" s="64" t="s">
        <v>60</v>
      </c>
      <c r="D55" s="239" t="s">
        <v>79</v>
      </c>
      <c r="E55" s="239"/>
      <c r="F55" s="239"/>
      <c r="G55" s="239"/>
      <c r="H55" s="126"/>
      <c r="I55" s="22"/>
      <c r="J55" s="23"/>
      <c r="K55" s="24"/>
    </row>
    <row r="56" spans="2:11" s="60" customFormat="1" ht="16.2" outlineLevel="1" thickBot="1" x14ac:dyDescent="0.35">
      <c r="B56" s="242"/>
      <c r="C56" s="64" t="s">
        <v>60</v>
      </c>
      <c r="D56" s="239" t="s">
        <v>80</v>
      </c>
      <c r="E56" s="239"/>
      <c r="F56" s="239"/>
      <c r="G56" s="239"/>
      <c r="H56" s="127"/>
      <c r="I56" s="25"/>
      <c r="J56" s="26"/>
      <c r="K56" s="27"/>
    </row>
    <row r="57" spans="2:11" s="63" customFormat="1" x14ac:dyDescent="0.3">
      <c r="B57" s="242"/>
      <c r="C57" s="56"/>
      <c r="D57" s="237" t="s">
        <v>81</v>
      </c>
      <c r="E57" s="238"/>
      <c r="F57" s="238"/>
      <c r="G57" s="238"/>
      <c r="H57" s="61">
        <v>0</v>
      </c>
      <c r="I57" s="10">
        <f>'Full Suite'!I67</f>
        <v>0.17</v>
      </c>
      <c r="J57" s="11">
        <v>85</v>
      </c>
      <c r="K57" s="12">
        <f>H57*J57</f>
        <v>0</v>
      </c>
    </row>
    <row r="58" spans="2:11" s="60" customFormat="1" outlineLevel="1" x14ac:dyDescent="0.3">
      <c r="B58" s="242"/>
      <c r="C58" s="64" t="s">
        <v>82</v>
      </c>
      <c r="D58" s="239" t="s">
        <v>83</v>
      </c>
      <c r="E58" s="239"/>
      <c r="F58" s="239"/>
      <c r="G58" s="239"/>
      <c r="H58" s="125"/>
      <c r="I58" s="19"/>
      <c r="J58" s="20"/>
      <c r="K58" s="21"/>
    </row>
    <row r="59" spans="2:11" s="60" customFormat="1" outlineLevel="1" x14ac:dyDescent="0.3">
      <c r="B59" s="242"/>
      <c r="C59" s="64" t="s">
        <v>82</v>
      </c>
      <c r="D59" s="239" t="s">
        <v>84</v>
      </c>
      <c r="E59" s="239"/>
      <c r="F59" s="239"/>
      <c r="G59" s="239"/>
      <c r="H59" s="126"/>
      <c r="I59" s="22"/>
      <c r="J59" s="23"/>
      <c r="K59" s="24"/>
    </row>
    <row r="60" spans="2:11" s="60" customFormat="1" outlineLevel="1" x14ac:dyDescent="0.3">
      <c r="B60" s="242"/>
      <c r="C60" s="64" t="s">
        <v>82</v>
      </c>
      <c r="D60" s="239" t="s">
        <v>85</v>
      </c>
      <c r="E60" s="239"/>
      <c r="F60" s="239"/>
      <c r="G60" s="239"/>
      <c r="H60" s="126"/>
      <c r="I60" s="22"/>
      <c r="J60" s="23"/>
      <c r="K60" s="24"/>
    </row>
    <row r="61" spans="2:11" s="60" customFormat="1" outlineLevel="1" x14ac:dyDescent="0.3">
      <c r="B61" s="242"/>
      <c r="C61" s="64" t="s">
        <v>82</v>
      </c>
      <c r="D61" s="239" t="s">
        <v>86</v>
      </c>
      <c r="E61" s="239"/>
      <c r="F61" s="239"/>
      <c r="G61" s="239"/>
      <c r="H61" s="126"/>
      <c r="I61" s="22"/>
      <c r="J61" s="23"/>
      <c r="K61" s="24"/>
    </row>
    <row r="62" spans="2:11" s="60" customFormat="1" outlineLevel="1" x14ac:dyDescent="0.3">
      <c r="B62" s="242"/>
      <c r="C62" s="64" t="s">
        <v>82</v>
      </c>
      <c r="D62" s="239" t="s">
        <v>87</v>
      </c>
      <c r="E62" s="239"/>
      <c r="F62" s="239"/>
      <c r="G62" s="239"/>
      <c r="H62" s="126"/>
      <c r="I62" s="22"/>
      <c r="J62" s="23"/>
      <c r="K62" s="24"/>
    </row>
    <row r="63" spans="2:11" s="60" customFormat="1" outlineLevel="1" x14ac:dyDescent="0.3">
      <c r="B63" s="242"/>
      <c r="C63" s="64" t="s">
        <v>82</v>
      </c>
      <c r="D63" s="239" t="s">
        <v>88</v>
      </c>
      <c r="E63" s="239"/>
      <c r="F63" s="239"/>
      <c r="G63" s="239"/>
      <c r="H63" s="126"/>
      <c r="I63" s="22"/>
      <c r="J63" s="23"/>
      <c r="K63" s="24"/>
    </row>
    <row r="64" spans="2:11" s="60" customFormat="1" outlineLevel="1" x14ac:dyDescent="0.3">
      <c r="B64" s="242"/>
      <c r="C64" s="64" t="s">
        <v>82</v>
      </c>
      <c r="D64" s="239" t="s">
        <v>89</v>
      </c>
      <c r="E64" s="239"/>
      <c r="F64" s="239"/>
      <c r="G64" s="239"/>
      <c r="H64" s="126"/>
      <c r="I64" s="22"/>
      <c r="J64" s="23"/>
      <c r="K64" s="24"/>
    </row>
    <row r="65" spans="2:11" s="60" customFormat="1" outlineLevel="1" x14ac:dyDescent="0.3">
      <c r="B65" s="242"/>
      <c r="C65" s="64" t="s">
        <v>82</v>
      </c>
      <c r="D65" s="239" t="s">
        <v>90</v>
      </c>
      <c r="E65" s="239"/>
      <c r="F65" s="239"/>
      <c r="G65" s="239"/>
      <c r="H65" s="126"/>
      <c r="I65" s="22"/>
      <c r="J65" s="23"/>
      <c r="K65" s="24"/>
    </row>
    <row r="66" spans="2:11" s="60" customFormat="1" outlineLevel="1" x14ac:dyDescent="0.3">
      <c r="B66" s="242"/>
      <c r="C66" s="64" t="s">
        <v>82</v>
      </c>
      <c r="D66" s="239" t="s">
        <v>91</v>
      </c>
      <c r="E66" s="239"/>
      <c r="F66" s="239"/>
      <c r="G66" s="239"/>
      <c r="H66" s="126"/>
      <c r="I66" s="22"/>
      <c r="J66" s="23"/>
      <c r="K66" s="24"/>
    </row>
    <row r="67" spans="2:11" s="60" customFormat="1" outlineLevel="1" x14ac:dyDescent="0.3">
      <c r="B67" s="242"/>
      <c r="C67" s="64" t="s">
        <v>82</v>
      </c>
      <c r="D67" s="239" t="s">
        <v>92</v>
      </c>
      <c r="E67" s="239"/>
      <c r="F67" s="239"/>
      <c r="G67" s="239"/>
      <c r="H67" s="126"/>
      <c r="I67" s="22"/>
      <c r="J67" s="23"/>
      <c r="K67" s="24"/>
    </row>
    <row r="68" spans="2:11" s="60" customFormat="1" ht="16.2" outlineLevel="1" thickBot="1" x14ac:dyDescent="0.35">
      <c r="B68" s="242"/>
      <c r="C68" s="64" t="s">
        <v>82</v>
      </c>
      <c r="D68" s="239" t="s">
        <v>93</v>
      </c>
      <c r="E68" s="239"/>
      <c r="F68" s="239"/>
      <c r="G68" s="239"/>
      <c r="H68" s="127"/>
      <c r="I68" s="25"/>
      <c r="J68" s="26"/>
      <c r="K68" s="27"/>
    </row>
    <row r="69" spans="2:11" s="63" customFormat="1" x14ac:dyDescent="0.3">
      <c r="B69" s="242"/>
      <c r="C69" s="56"/>
      <c r="D69" s="237" t="s">
        <v>94</v>
      </c>
      <c r="E69" s="238"/>
      <c r="F69" s="238"/>
      <c r="G69" s="238"/>
      <c r="H69" s="61">
        <v>0</v>
      </c>
      <c r="I69" s="10">
        <f>'Full Suite'!I79</f>
        <v>0.16</v>
      </c>
      <c r="J69" s="11">
        <v>80</v>
      </c>
      <c r="K69" s="12">
        <f>H69*J69</f>
        <v>0</v>
      </c>
    </row>
    <row r="70" spans="2:11" s="60" customFormat="1" outlineLevel="1" x14ac:dyDescent="0.3">
      <c r="B70" s="242"/>
      <c r="C70" s="64" t="s">
        <v>95</v>
      </c>
      <c r="D70" s="239" t="s">
        <v>96</v>
      </c>
      <c r="E70" s="239"/>
      <c r="F70" s="239"/>
      <c r="G70" s="239"/>
      <c r="H70" s="125"/>
      <c r="I70" s="19"/>
      <c r="J70" s="20"/>
      <c r="K70" s="21"/>
    </row>
    <row r="71" spans="2:11" s="60" customFormat="1" outlineLevel="1" x14ac:dyDescent="0.3">
      <c r="B71" s="242"/>
      <c r="C71" s="64" t="s">
        <v>95</v>
      </c>
      <c r="D71" s="239" t="s">
        <v>97</v>
      </c>
      <c r="E71" s="239"/>
      <c r="F71" s="239"/>
      <c r="G71" s="239"/>
      <c r="H71" s="126"/>
      <c r="I71" s="22"/>
      <c r="J71" s="23"/>
      <c r="K71" s="24"/>
    </row>
    <row r="72" spans="2:11" s="60" customFormat="1" outlineLevel="1" x14ac:dyDescent="0.3">
      <c r="B72" s="242"/>
      <c r="C72" s="64" t="s">
        <v>95</v>
      </c>
      <c r="D72" s="239" t="s">
        <v>98</v>
      </c>
      <c r="E72" s="239"/>
      <c r="F72" s="239"/>
      <c r="G72" s="239"/>
      <c r="H72" s="126"/>
      <c r="I72" s="22"/>
      <c r="J72" s="23"/>
      <c r="K72" s="24"/>
    </row>
    <row r="73" spans="2:11" s="60" customFormat="1" outlineLevel="1" x14ac:dyDescent="0.3">
      <c r="B73" s="242"/>
      <c r="C73" s="64" t="s">
        <v>95</v>
      </c>
      <c r="D73" s="239" t="s">
        <v>99</v>
      </c>
      <c r="E73" s="239"/>
      <c r="F73" s="239"/>
      <c r="G73" s="239"/>
      <c r="H73" s="126"/>
      <c r="I73" s="22"/>
      <c r="J73" s="23"/>
      <c r="K73" s="24"/>
    </row>
    <row r="74" spans="2:11" s="60" customFormat="1" outlineLevel="1" x14ac:dyDescent="0.3">
      <c r="B74" s="242"/>
      <c r="C74" s="64" t="s">
        <v>95</v>
      </c>
      <c r="D74" s="239" t="s">
        <v>100</v>
      </c>
      <c r="E74" s="239"/>
      <c r="F74" s="239"/>
      <c r="G74" s="239"/>
      <c r="H74" s="126"/>
      <c r="I74" s="22"/>
      <c r="J74" s="23"/>
      <c r="K74" s="24"/>
    </row>
    <row r="75" spans="2:11" s="60" customFormat="1" outlineLevel="1" x14ac:dyDescent="0.3">
      <c r="B75" s="242"/>
      <c r="C75" s="64" t="s">
        <v>95</v>
      </c>
      <c r="D75" s="239" t="s">
        <v>101</v>
      </c>
      <c r="E75" s="239"/>
      <c r="F75" s="239"/>
      <c r="G75" s="239"/>
      <c r="H75" s="126"/>
      <c r="I75" s="22"/>
      <c r="J75" s="23"/>
      <c r="K75" s="24"/>
    </row>
    <row r="76" spans="2:11" s="60" customFormat="1" outlineLevel="1" x14ac:dyDescent="0.3">
      <c r="B76" s="242"/>
      <c r="C76" s="64" t="s">
        <v>95</v>
      </c>
      <c r="D76" s="239" t="s">
        <v>102</v>
      </c>
      <c r="E76" s="239"/>
      <c r="F76" s="239"/>
      <c r="G76" s="239"/>
      <c r="H76" s="126"/>
      <c r="I76" s="22"/>
      <c r="J76" s="23"/>
      <c r="K76" s="24"/>
    </row>
    <row r="77" spans="2:11" s="60" customFormat="1" outlineLevel="1" x14ac:dyDescent="0.3">
      <c r="B77" s="242"/>
      <c r="C77" s="64" t="s">
        <v>95</v>
      </c>
      <c r="D77" s="239" t="s">
        <v>103</v>
      </c>
      <c r="E77" s="239"/>
      <c r="F77" s="239"/>
      <c r="G77" s="239"/>
      <c r="H77" s="126"/>
      <c r="I77" s="22"/>
      <c r="J77" s="23"/>
      <c r="K77" s="24"/>
    </row>
    <row r="78" spans="2:11" s="60" customFormat="1" ht="16.2" outlineLevel="1" thickBot="1" x14ac:dyDescent="0.35">
      <c r="B78" s="242"/>
      <c r="C78" s="64" t="s">
        <v>95</v>
      </c>
      <c r="D78" s="239" t="s">
        <v>104</v>
      </c>
      <c r="E78" s="239"/>
      <c r="F78" s="239"/>
      <c r="G78" s="239"/>
      <c r="H78" s="127"/>
      <c r="I78" s="25"/>
      <c r="J78" s="26"/>
      <c r="K78" s="27"/>
    </row>
    <row r="79" spans="2:11" s="63" customFormat="1" x14ac:dyDescent="0.3">
      <c r="B79" s="242"/>
      <c r="C79" s="56"/>
      <c r="D79" s="237" t="s">
        <v>105</v>
      </c>
      <c r="E79" s="238"/>
      <c r="F79" s="238"/>
      <c r="G79" s="238"/>
      <c r="H79" s="61">
        <v>0</v>
      </c>
      <c r="I79" s="10">
        <f>'Full Suite'!I89</f>
        <v>0.16</v>
      </c>
      <c r="J79" s="11">
        <v>80</v>
      </c>
      <c r="K79" s="12">
        <f>H79*J79</f>
        <v>0</v>
      </c>
    </row>
    <row r="80" spans="2:11" s="60" customFormat="1" outlineLevel="1" x14ac:dyDescent="0.3">
      <c r="B80" s="242"/>
      <c r="C80" s="64" t="s">
        <v>106</v>
      </c>
      <c r="D80" s="235" t="s">
        <v>107</v>
      </c>
      <c r="E80" s="235"/>
      <c r="F80" s="235"/>
      <c r="G80" s="235"/>
      <c r="H80" s="65"/>
      <c r="I80" s="19"/>
      <c r="J80" s="20"/>
      <c r="K80" s="21"/>
    </row>
    <row r="81" spans="2:17" s="60" customFormat="1" outlineLevel="1" x14ac:dyDescent="0.3">
      <c r="B81" s="242"/>
      <c r="C81" s="64" t="s">
        <v>106</v>
      </c>
      <c r="D81" s="235" t="s">
        <v>101</v>
      </c>
      <c r="E81" s="235"/>
      <c r="F81" s="235"/>
      <c r="G81" s="235"/>
      <c r="H81" s="66"/>
      <c r="I81" s="22"/>
      <c r="J81" s="23"/>
      <c r="K81" s="24"/>
    </row>
    <row r="82" spans="2:17" s="60" customFormat="1" outlineLevel="1" x14ac:dyDescent="0.3">
      <c r="B82" s="242"/>
      <c r="C82" s="64" t="s">
        <v>106</v>
      </c>
      <c r="D82" s="235" t="s">
        <v>102</v>
      </c>
      <c r="E82" s="235"/>
      <c r="F82" s="235"/>
      <c r="G82" s="235"/>
      <c r="H82" s="66"/>
      <c r="I82" s="22"/>
      <c r="J82" s="23"/>
      <c r="K82" s="24"/>
    </row>
    <row r="83" spans="2:17" s="60" customFormat="1" outlineLevel="1" x14ac:dyDescent="0.3">
      <c r="B83" s="242"/>
      <c r="C83" s="64" t="s">
        <v>106</v>
      </c>
      <c r="D83" s="235" t="s">
        <v>98</v>
      </c>
      <c r="E83" s="235"/>
      <c r="F83" s="235"/>
      <c r="G83" s="235"/>
      <c r="H83" s="66"/>
      <c r="I83" s="22"/>
      <c r="J83" s="23"/>
      <c r="K83" s="24"/>
    </row>
    <row r="84" spans="2:17" s="60" customFormat="1" outlineLevel="1" x14ac:dyDescent="0.3">
      <c r="B84" s="242"/>
      <c r="C84" s="64" t="s">
        <v>106</v>
      </c>
      <c r="D84" s="235" t="s">
        <v>103</v>
      </c>
      <c r="E84" s="235"/>
      <c r="F84" s="235"/>
      <c r="G84" s="235"/>
      <c r="H84" s="66"/>
      <c r="I84" s="22"/>
      <c r="J84" s="23"/>
      <c r="K84" s="24"/>
    </row>
    <row r="85" spans="2:17" s="60" customFormat="1" ht="16.2" outlineLevel="1" thickBot="1" x14ac:dyDescent="0.35">
      <c r="B85" s="243"/>
      <c r="C85" s="87" t="s">
        <v>106</v>
      </c>
      <c r="D85" s="236" t="s">
        <v>108</v>
      </c>
      <c r="E85" s="236"/>
      <c r="F85" s="236"/>
      <c r="G85" s="236"/>
      <c r="H85" s="67"/>
      <c r="I85" s="25"/>
      <c r="J85" s="26"/>
      <c r="K85" s="27"/>
    </row>
    <row r="86" spans="2:17" x14ac:dyDescent="0.3">
      <c r="Q86" s="40"/>
    </row>
    <row r="87" spans="2:17" x14ac:dyDescent="0.3">
      <c r="Q87" s="40"/>
    </row>
  </sheetData>
  <mergeCells count="83">
    <mergeCell ref="C2:K2"/>
    <mergeCell ref="C3:K3"/>
    <mergeCell ref="L4:N4"/>
    <mergeCell ref="D5:G5"/>
    <mergeCell ref="L5:N5"/>
    <mergeCell ref="D20:G20"/>
    <mergeCell ref="D6:G6"/>
    <mergeCell ref="L6:N6"/>
    <mergeCell ref="B9:B23"/>
    <mergeCell ref="D9:G9"/>
    <mergeCell ref="D10:G10"/>
    <mergeCell ref="D11:G11"/>
    <mergeCell ref="D12:G12"/>
    <mergeCell ref="D13:G13"/>
    <mergeCell ref="D14:G14"/>
    <mergeCell ref="D15:G15"/>
    <mergeCell ref="D16:G16"/>
    <mergeCell ref="D17:G17"/>
    <mergeCell ref="D18:G18"/>
    <mergeCell ref="D19:G19"/>
    <mergeCell ref="C22:G22"/>
    <mergeCell ref="D23:G23"/>
    <mergeCell ref="B26:B85"/>
    <mergeCell ref="D26:G26"/>
    <mergeCell ref="D27:G27"/>
    <mergeCell ref="D28:G28"/>
    <mergeCell ref="D29:G29"/>
    <mergeCell ref="D30:G30"/>
    <mergeCell ref="D44:G44"/>
    <mergeCell ref="D36:G36"/>
    <mergeCell ref="D37:G37"/>
    <mergeCell ref="D38:G38"/>
    <mergeCell ref="D31:G31"/>
    <mergeCell ref="D32:G32"/>
    <mergeCell ref="D33:G33"/>
    <mergeCell ref="D34:G34"/>
    <mergeCell ref="D35:G35"/>
    <mergeCell ref="D39:G39"/>
    <mergeCell ref="D40:G40"/>
    <mergeCell ref="D41:G41"/>
    <mergeCell ref="D42:G42"/>
    <mergeCell ref="D43:G43"/>
    <mergeCell ref="D56:G56"/>
    <mergeCell ref="D45:G45"/>
    <mergeCell ref="D46:G46"/>
    <mergeCell ref="D47:G47"/>
    <mergeCell ref="D48:G48"/>
    <mergeCell ref="D49:G49"/>
    <mergeCell ref="D50:G50"/>
    <mergeCell ref="D51:G51"/>
    <mergeCell ref="D52:G52"/>
    <mergeCell ref="D53:G53"/>
    <mergeCell ref="D54:G54"/>
    <mergeCell ref="D55:G55"/>
    <mergeCell ref="D68:G68"/>
    <mergeCell ref="D57:G57"/>
    <mergeCell ref="D58:G58"/>
    <mergeCell ref="D59:G59"/>
    <mergeCell ref="D60:G60"/>
    <mergeCell ref="D61:G61"/>
    <mergeCell ref="D62:G62"/>
    <mergeCell ref="D63:G63"/>
    <mergeCell ref="D64:G64"/>
    <mergeCell ref="D65:G65"/>
    <mergeCell ref="D66:G66"/>
    <mergeCell ref="D67:G67"/>
    <mergeCell ref="D80:G80"/>
    <mergeCell ref="D69:G69"/>
    <mergeCell ref="D70:G70"/>
    <mergeCell ref="D71:G71"/>
    <mergeCell ref="D72:G72"/>
    <mergeCell ref="D73:G73"/>
    <mergeCell ref="D74:G74"/>
    <mergeCell ref="D75:G75"/>
    <mergeCell ref="D76:G76"/>
    <mergeCell ref="D77:G77"/>
    <mergeCell ref="D78:G78"/>
    <mergeCell ref="D79:G79"/>
    <mergeCell ref="D81:G81"/>
    <mergeCell ref="D82:G82"/>
    <mergeCell ref="D83:G83"/>
    <mergeCell ref="D84:G84"/>
    <mergeCell ref="D85:G85"/>
  </mergeCells>
  <conditionalFormatting sqref="J23">
    <cfRule type="containsText" dxfId="781" priority="83" stopIfTrue="1" operator="containsText" text="Fail">
      <formula>NOT(ISERROR(SEARCH("Fail",J23)))</formula>
    </cfRule>
    <cfRule type="containsText" dxfId="780" priority="84" stopIfTrue="1" operator="containsText" text="Pass">
      <formula>NOT(ISERROR(SEARCH("Pass",J23)))</formula>
    </cfRule>
  </conditionalFormatting>
  <conditionalFormatting sqref="I23">
    <cfRule type="containsText" dxfId="779" priority="63" stopIfTrue="1" operator="containsText" text="Fail">
      <formula>NOT(ISERROR(SEARCH("Fail",I23)))</formula>
    </cfRule>
    <cfRule type="containsText" dxfId="778" priority="64" stopIfTrue="1" operator="containsText" text="Pass">
      <formula>NOT(ISERROR(SEARCH("Pass",I23)))</formula>
    </cfRule>
  </conditionalFormatting>
  <conditionalFormatting sqref="K28:K33 K35 K58:K68 K70:K78 K80:K85 K37:K56 K15:K20">
    <cfRule type="expression" dxfId="777" priority="190">
      <formula>K15&lt;#REF!</formula>
    </cfRule>
  </conditionalFormatting>
  <dataValidations count="1">
    <dataValidation type="list" allowBlank="1" showInputMessage="1" showErrorMessage="1" sqref="H11:H12" xr:uid="{B27E5F72-6E70-446F-A69C-4F340E99CA5F}">
      <formula1>"Pass, Fail"</formula1>
    </dataValidation>
  </dataValidations>
  <pageMargins left="0.25" right="0.25" top="0.75" bottom="0.75" header="0.3" footer="0.3"/>
  <pageSetup scale="5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69EA-1F6E-48E3-A178-1E564094EAAC}">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120</v>
      </c>
      <c r="E36" s="309"/>
      <c r="F36" s="309"/>
      <c r="G36" s="310"/>
      <c r="H36" s="86">
        <f>'Contract Mgmt'!H36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191" priority="22" stopIfTrue="1" operator="containsText" text="Fail">
      <formula>NOT(ISERROR(SEARCH("Fail",J23)))</formula>
    </cfRule>
    <cfRule type="containsText" dxfId="190" priority="23" stopIfTrue="1" operator="containsText" text="Pass">
      <formula>NOT(ISERROR(SEARCH("Pass",J23)))</formula>
    </cfRule>
  </conditionalFormatting>
  <conditionalFormatting sqref="I23">
    <cfRule type="containsText" dxfId="189" priority="18" stopIfTrue="1" operator="containsText" text="Fail">
      <formula>NOT(ISERROR(SEARCH("Fail",I23)))</formula>
    </cfRule>
    <cfRule type="containsText" dxfId="188" priority="19" stopIfTrue="1" operator="containsText" text="Pass">
      <formula>NOT(ISERROR(SEARCH("Pass",I23)))</formula>
    </cfRule>
  </conditionalFormatting>
  <conditionalFormatting sqref="J72">
    <cfRule type="containsText" dxfId="187" priority="16" stopIfTrue="1" operator="containsText" text="Fail">
      <formula>NOT(ISERROR(SEARCH("Fail",J72)))</formula>
    </cfRule>
    <cfRule type="containsText" dxfId="186" priority="17" stopIfTrue="1" operator="containsText" text="Pass">
      <formula>NOT(ISERROR(SEARCH("Pass",J72)))</formula>
    </cfRule>
  </conditionalFormatting>
  <conditionalFormatting sqref="I72">
    <cfRule type="containsText" dxfId="185" priority="12" stopIfTrue="1" operator="containsText" text="Fail">
      <formula>NOT(ISERROR(SEARCH("Fail",I72)))</formula>
    </cfRule>
    <cfRule type="containsText" dxfId="184" priority="13" stopIfTrue="1" operator="containsText" text="Pass">
      <formula>NOT(ISERROR(SEARCH("Pass",I72)))</formula>
    </cfRule>
  </conditionalFormatting>
  <conditionalFormatting sqref="K28:K33 K59:K69 K38:K57 K15:K20">
    <cfRule type="expression" dxfId="183" priority="24">
      <formula>K15&lt;#REF!</formula>
    </cfRule>
  </conditionalFormatting>
  <conditionalFormatting sqref="K35:K36">
    <cfRule type="expression" dxfId="182" priority="11">
      <formula>K35&lt;#REF!</formula>
    </cfRule>
  </conditionalFormatting>
  <conditionalFormatting sqref="L76">
    <cfRule type="containsText" dxfId="181" priority="9" stopIfTrue="1" operator="containsText" text="Fail">
      <formula>NOT(ISERROR(SEARCH("Fail",L76)))</formula>
    </cfRule>
    <cfRule type="containsText" dxfId="180" priority="10" stopIfTrue="1" operator="containsText" text="Pass">
      <formula>NOT(ISERROR(SEARCH("Pass",L76)))</formula>
    </cfRule>
  </conditionalFormatting>
  <conditionalFormatting sqref="L78">
    <cfRule type="containsText" dxfId="179" priority="7" stopIfTrue="1" operator="containsText" text="Fail">
      <formula>NOT(ISERROR(SEARCH("Fail",L78)))</formula>
    </cfRule>
    <cfRule type="containsText" dxfId="178" priority="8" stopIfTrue="1" operator="containsText" text="Pass">
      <formula>NOT(ISERROR(SEARCH("Pass",L78)))</formula>
    </cfRule>
  </conditionalFormatting>
  <conditionalFormatting sqref="L77">
    <cfRule type="containsText" dxfId="177" priority="3" stopIfTrue="1" operator="containsText" text="Fail">
      <formula>NOT(ISERROR(SEARCH("Fail",L77)))</formula>
    </cfRule>
    <cfRule type="containsText" dxfId="176" priority="4" stopIfTrue="1" operator="containsText" text="Pass">
      <formula>NOT(ISERROR(SEARCH("Pass",L77)))</formula>
    </cfRule>
  </conditionalFormatting>
  <conditionalFormatting sqref="L79">
    <cfRule type="containsText" dxfId="175" priority="1" stopIfTrue="1" operator="containsText" text="Fail">
      <formula>NOT(ISERROR(SEARCH("Fail",L79)))</formula>
    </cfRule>
    <cfRule type="containsText" dxfId="174" priority="2" stopIfTrue="1" operator="containsText" text="Pass">
      <formula>NOT(ISERROR(SEARCH("Pass",L79)))</formula>
    </cfRule>
  </conditionalFormatting>
  <dataValidations count="1">
    <dataValidation type="list" allowBlank="1" showInputMessage="1" showErrorMessage="1" sqref="H11:H12" xr:uid="{7377D51A-248F-4263-BEBD-412E0087A8FD}">
      <formula1>"Pass, Fail"</formula1>
    </dataValidation>
  </dataValidations>
  <pageMargins left="0.25" right="0.25" top="0.75" bottom="0.75" header="0.3" footer="0.3"/>
  <pageSetup scale="52"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BC1E-71A9-4504-8063-487209E4BD8B}">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167</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4:G34"/>
    <mergeCell ref="D35:G35"/>
    <mergeCell ref="D36:G36"/>
    <mergeCell ref="D37:G37"/>
    <mergeCell ref="D38:G38"/>
    <mergeCell ref="D39:G39"/>
    <mergeCell ref="D23:G23"/>
    <mergeCell ref="B26:B89"/>
    <mergeCell ref="D26:G26"/>
    <mergeCell ref="D27:G27"/>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C88:G88"/>
    <mergeCell ref="D76:G76"/>
    <mergeCell ref="D77:G77"/>
    <mergeCell ref="D78:G78"/>
    <mergeCell ref="D79:G79"/>
    <mergeCell ref="D80:G80"/>
    <mergeCell ref="D81:G81"/>
    <mergeCell ref="B92:B111"/>
    <mergeCell ref="D92:G92"/>
    <mergeCell ref="D93:G93"/>
    <mergeCell ref="D94:G94"/>
    <mergeCell ref="D95:G95"/>
    <mergeCell ref="D96:G96"/>
    <mergeCell ref="D97:G97"/>
    <mergeCell ref="D98:G98"/>
    <mergeCell ref="D99:G99"/>
    <mergeCell ref="C108:G108"/>
    <mergeCell ref="C109:G109"/>
    <mergeCell ref="C110:G110"/>
    <mergeCell ref="D100:G100"/>
    <mergeCell ref="D101:G101"/>
    <mergeCell ref="D102:G102"/>
    <mergeCell ref="D103:G103"/>
    <mergeCell ref="D104:G104"/>
    <mergeCell ref="C107:G107"/>
    <mergeCell ref="D89:G89"/>
  </mergeCells>
  <conditionalFormatting sqref="J23">
    <cfRule type="containsText" dxfId="173" priority="52" stopIfTrue="1" operator="containsText" text="Fail">
      <formula>NOT(ISERROR(SEARCH("Fail",J23)))</formula>
    </cfRule>
    <cfRule type="containsText" dxfId="172" priority="53" stopIfTrue="1" operator="containsText" text="Pass">
      <formula>NOT(ISERROR(SEARCH("Pass",J23)))</formula>
    </cfRule>
  </conditionalFormatting>
  <conditionalFormatting sqref="M94">
    <cfRule type="containsText" dxfId="171" priority="42" stopIfTrue="1" operator="containsText" text="Fail">
      <formula>NOT(ISERROR(SEARCH("Fail",M94)))</formula>
    </cfRule>
    <cfRule type="containsText" dxfId="170" priority="43" stopIfTrue="1" operator="containsText" text="Pass">
      <formula>NOT(ISERROR(SEARCH("Pass",M94)))</formula>
    </cfRule>
  </conditionalFormatting>
  <conditionalFormatting sqref="L93">
    <cfRule type="containsText" dxfId="169" priority="48" stopIfTrue="1" operator="containsText" text="Fail">
      <formula>NOT(ISERROR(SEARCH("Fail",L93)))</formula>
    </cfRule>
    <cfRule type="containsText" dxfId="168" priority="49" stopIfTrue="1" operator="containsText" text="Pass">
      <formula>NOT(ISERROR(SEARCH("Pass",L93)))</formula>
    </cfRule>
  </conditionalFormatting>
  <conditionalFormatting sqref="L94">
    <cfRule type="containsText" dxfId="167" priority="46" stopIfTrue="1" operator="containsText" text="Fail">
      <formula>NOT(ISERROR(SEARCH("Fail",L94)))</formula>
    </cfRule>
    <cfRule type="containsText" dxfId="166" priority="47" stopIfTrue="1" operator="containsText" text="Pass">
      <formula>NOT(ISERROR(SEARCH("Pass",L94)))</formula>
    </cfRule>
  </conditionalFormatting>
  <conditionalFormatting sqref="M93">
    <cfRule type="containsText" dxfId="165" priority="44" stopIfTrue="1" operator="containsText" text="Fail">
      <formula>NOT(ISERROR(SEARCH("Fail",M93)))</formula>
    </cfRule>
    <cfRule type="containsText" dxfId="164" priority="45" stopIfTrue="1" operator="containsText" text="Pass">
      <formula>NOT(ISERROR(SEARCH("Pass",M93)))</formula>
    </cfRule>
  </conditionalFormatting>
  <conditionalFormatting sqref="I23">
    <cfRule type="containsText" dxfId="163" priority="40" stopIfTrue="1" operator="containsText" text="Fail">
      <formula>NOT(ISERROR(SEARCH("Fail",I23)))</formula>
    </cfRule>
    <cfRule type="containsText" dxfId="162" priority="41" stopIfTrue="1" operator="containsText" text="Pass">
      <formula>NOT(ISERROR(SEARCH("Pass",I23)))</formula>
    </cfRule>
  </conditionalFormatting>
  <conditionalFormatting sqref="M100:M101">
    <cfRule type="containsText" dxfId="161" priority="30" stopIfTrue="1" operator="containsText" text="Fail">
      <formula>NOT(ISERROR(SEARCH("Fail",M100)))</formula>
    </cfRule>
    <cfRule type="containsText" dxfId="160" priority="31" stopIfTrue="1" operator="containsText" text="Pass">
      <formula>NOT(ISERROR(SEARCH("Pass",M100)))</formula>
    </cfRule>
  </conditionalFormatting>
  <conditionalFormatting sqref="L96">
    <cfRule type="containsText" dxfId="159" priority="38" stopIfTrue="1" operator="containsText" text="Fail">
      <formula>NOT(ISERROR(SEARCH("Fail",L96)))</formula>
    </cfRule>
    <cfRule type="containsText" dxfId="158" priority="39" stopIfTrue="1" operator="containsText" text="Pass">
      <formula>NOT(ISERROR(SEARCH("Pass",L96)))</formula>
    </cfRule>
  </conditionalFormatting>
  <conditionalFormatting sqref="L99">
    <cfRule type="containsText" dxfId="157" priority="20" stopIfTrue="1" operator="containsText" text="Fail">
      <formula>NOT(ISERROR(SEARCH("Fail",L99)))</formula>
    </cfRule>
    <cfRule type="containsText" dxfId="156" priority="21" stopIfTrue="1" operator="containsText" text="Pass">
      <formula>NOT(ISERROR(SEARCH("Pass",L99)))</formula>
    </cfRule>
  </conditionalFormatting>
  <conditionalFormatting sqref="L100:L102">
    <cfRule type="containsText" dxfId="155" priority="36" stopIfTrue="1" operator="containsText" text="Fail">
      <formula>NOT(ISERROR(SEARCH("Fail",L100)))</formula>
    </cfRule>
    <cfRule type="containsText" dxfId="154" priority="37" stopIfTrue="1" operator="containsText" text="Pass">
      <formula>NOT(ISERROR(SEARCH("Pass",L100)))</formula>
    </cfRule>
  </conditionalFormatting>
  <conditionalFormatting sqref="M96">
    <cfRule type="containsText" dxfId="153" priority="34" stopIfTrue="1" operator="containsText" text="Fail">
      <formula>NOT(ISERROR(SEARCH("Fail",M96)))</formula>
    </cfRule>
    <cfRule type="containsText" dxfId="152" priority="35" stopIfTrue="1" operator="containsText" text="Pass">
      <formula>NOT(ISERROR(SEARCH("Pass",M96)))</formula>
    </cfRule>
  </conditionalFormatting>
  <conditionalFormatting sqref="L104">
    <cfRule type="containsText" dxfId="151" priority="32" stopIfTrue="1" operator="containsText" text="Fail">
      <formula>NOT(ISERROR(SEARCH("Fail",L104)))</formula>
    </cfRule>
    <cfRule type="containsText" dxfId="150" priority="33" stopIfTrue="1" operator="containsText" text="Pass">
      <formula>NOT(ISERROR(SEARCH("Pass",L104)))</formula>
    </cfRule>
  </conditionalFormatting>
  <conditionalFormatting sqref="L95">
    <cfRule type="containsText" dxfId="149" priority="26" stopIfTrue="1" operator="containsText" text="Fail">
      <formula>NOT(ISERROR(SEARCH("Fail",L95)))</formula>
    </cfRule>
    <cfRule type="containsText" dxfId="148" priority="27" stopIfTrue="1" operator="containsText" text="Pass">
      <formula>NOT(ISERROR(SEARCH("Pass",L95)))</formula>
    </cfRule>
  </conditionalFormatting>
  <conditionalFormatting sqref="M97">
    <cfRule type="containsText" dxfId="147" priority="22" stopIfTrue="1" operator="containsText" text="Fail">
      <formula>NOT(ISERROR(SEARCH("Fail",M97)))</formula>
    </cfRule>
    <cfRule type="containsText" dxfId="146" priority="23" stopIfTrue="1" operator="containsText" text="Pass">
      <formula>NOT(ISERROR(SEARCH("Pass",M97)))</formula>
    </cfRule>
  </conditionalFormatting>
  <conditionalFormatting sqref="L97">
    <cfRule type="containsText" dxfId="145" priority="24" stopIfTrue="1" operator="containsText" text="Fail">
      <formula>NOT(ISERROR(SEARCH("Fail",L97)))</formula>
    </cfRule>
    <cfRule type="containsText" dxfId="144" priority="25" stopIfTrue="1" operator="containsText" text="Pass">
      <formula>NOT(ISERROR(SEARCH("Pass",L97)))</formula>
    </cfRule>
  </conditionalFormatting>
  <conditionalFormatting sqref="M99">
    <cfRule type="containsText" dxfId="143" priority="18" stopIfTrue="1" operator="containsText" text="Fail">
      <formula>NOT(ISERROR(SEARCH("Fail",M99)))</formula>
    </cfRule>
    <cfRule type="containsText" dxfId="142" priority="19" stopIfTrue="1" operator="containsText" text="Pass">
      <formula>NOT(ISERROR(SEARCH("Pass",M99)))</formula>
    </cfRule>
  </conditionalFormatting>
  <conditionalFormatting sqref="L98">
    <cfRule type="containsText" dxfId="141" priority="16" stopIfTrue="1" operator="containsText" text="Fail">
      <formula>NOT(ISERROR(SEARCH("Fail",L98)))</formula>
    </cfRule>
    <cfRule type="containsText" dxfId="140" priority="17" stopIfTrue="1" operator="containsText" text="Pass">
      <formula>NOT(ISERROR(SEARCH("Pass",L98)))</formula>
    </cfRule>
  </conditionalFormatting>
  <conditionalFormatting sqref="J89">
    <cfRule type="containsText" dxfId="139" priority="14" stopIfTrue="1" operator="containsText" text="Fail">
      <formula>NOT(ISERROR(SEARCH("Fail",J89)))</formula>
    </cfRule>
    <cfRule type="containsText" dxfId="138" priority="15" stopIfTrue="1" operator="containsText" text="Pass">
      <formula>NOT(ISERROR(SEARCH("Pass",J89)))</formula>
    </cfRule>
  </conditionalFormatting>
  <conditionalFormatting sqref="L91:M91">
    <cfRule type="containsText" dxfId="137" priority="10" stopIfTrue="1" operator="containsText" text="Fail">
      <formula>NOT(ISERROR(SEARCH("Fail",L91)))</formula>
    </cfRule>
    <cfRule type="containsText" dxfId="136" priority="11" stopIfTrue="1" operator="containsText" text="Pass">
      <formula>NOT(ISERROR(SEARCH("Pass",L91)))</formula>
    </cfRule>
  </conditionalFormatting>
  <conditionalFormatting sqref="I89">
    <cfRule type="containsText" dxfId="135" priority="8" stopIfTrue="1" operator="containsText" text="Fail">
      <formula>NOT(ISERROR(SEARCH("Fail",I89)))</formula>
    </cfRule>
    <cfRule type="containsText" dxfId="134" priority="9" stopIfTrue="1" operator="containsText" text="Pass">
      <formula>NOT(ISERROR(SEARCH("Pass",I89)))</formula>
    </cfRule>
  </conditionalFormatting>
  <conditionalFormatting sqref="M103">
    <cfRule type="containsText" dxfId="133" priority="4" stopIfTrue="1" operator="containsText" text="Fail">
      <formula>NOT(ISERROR(SEARCH("Fail",M103)))</formula>
    </cfRule>
    <cfRule type="containsText" dxfId="132" priority="5" stopIfTrue="1" operator="containsText" text="Pass">
      <formula>NOT(ISERROR(SEARCH("Pass",M103)))</formula>
    </cfRule>
  </conditionalFormatting>
  <conditionalFormatting sqref="L103">
    <cfRule type="containsText" dxfId="131" priority="6" stopIfTrue="1" operator="containsText" text="Fail">
      <formula>NOT(ISERROR(SEARCH("Fail",L103)))</formula>
    </cfRule>
    <cfRule type="containsText" dxfId="130" priority="7" stopIfTrue="1" operator="containsText" text="Pass">
      <formula>NOT(ISERROR(SEARCH("Pass",L103)))</formula>
    </cfRule>
  </conditionalFormatting>
  <conditionalFormatting sqref="M102">
    <cfRule type="containsText" dxfId="129" priority="2" stopIfTrue="1" operator="containsText" text="Fail">
      <formula>NOT(ISERROR(SEARCH("Fail",M102)))</formula>
    </cfRule>
    <cfRule type="containsText" dxfId="128" priority="3" stopIfTrue="1" operator="containsText" text="Pass">
      <formula>NOT(ISERROR(SEARCH("Pass",M102)))</formula>
    </cfRule>
  </conditionalFormatting>
  <conditionalFormatting sqref="K28:K33 K59:K69 K71:K79 K81:K86 K38:K57 K15:K20">
    <cfRule type="expression" dxfId="127" priority="54">
      <formula>K15&lt;#REF!</formula>
    </cfRule>
  </conditionalFormatting>
  <conditionalFormatting sqref="K35:K36">
    <cfRule type="expression" dxfId="126" priority="1">
      <formula>K35&lt;#REF!</formula>
    </cfRule>
  </conditionalFormatting>
  <dataValidations count="1">
    <dataValidation type="list" allowBlank="1" showInputMessage="1" showErrorMessage="1" sqref="H11:H12" xr:uid="{51EF3D3D-6FC8-488A-B7CB-DCBE6E84AE88}">
      <formula1>"Pass, Fail"</formula1>
    </dataValidation>
  </dataValidations>
  <pageMargins left="0.25" right="0.25" top="0.75" bottom="0.75" header="0.3" footer="0.3"/>
  <pageSetup scale="5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DD15D-FC83-4D3A-A667-F93B392E7DBA}">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167</v>
      </c>
      <c r="E36" s="309"/>
      <c r="F36" s="309"/>
      <c r="G36" s="310"/>
      <c r="H36" s="86">
        <f>'Vendor Performance'!H36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125" priority="22" stopIfTrue="1" operator="containsText" text="Fail">
      <formula>NOT(ISERROR(SEARCH("Fail",J23)))</formula>
    </cfRule>
    <cfRule type="containsText" dxfId="124" priority="23" stopIfTrue="1" operator="containsText" text="Pass">
      <formula>NOT(ISERROR(SEARCH("Pass",J23)))</formula>
    </cfRule>
  </conditionalFormatting>
  <conditionalFormatting sqref="I23">
    <cfRule type="containsText" dxfId="123" priority="18" stopIfTrue="1" operator="containsText" text="Fail">
      <formula>NOT(ISERROR(SEARCH("Fail",I23)))</formula>
    </cfRule>
    <cfRule type="containsText" dxfId="122" priority="19" stopIfTrue="1" operator="containsText" text="Pass">
      <formula>NOT(ISERROR(SEARCH("Pass",I23)))</formula>
    </cfRule>
  </conditionalFormatting>
  <conditionalFormatting sqref="J72">
    <cfRule type="containsText" dxfId="121" priority="16" stopIfTrue="1" operator="containsText" text="Fail">
      <formula>NOT(ISERROR(SEARCH("Fail",J72)))</formula>
    </cfRule>
    <cfRule type="containsText" dxfId="120" priority="17" stopIfTrue="1" operator="containsText" text="Pass">
      <formula>NOT(ISERROR(SEARCH("Pass",J72)))</formula>
    </cfRule>
  </conditionalFormatting>
  <conditionalFormatting sqref="I72">
    <cfRule type="containsText" dxfId="119" priority="12" stopIfTrue="1" operator="containsText" text="Fail">
      <formula>NOT(ISERROR(SEARCH("Fail",I72)))</formula>
    </cfRule>
    <cfRule type="containsText" dxfId="118" priority="13" stopIfTrue="1" operator="containsText" text="Pass">
      <formula>NOT(ISERROR(SEARCH("Pass",I72)))</formula>
    </cfRule>
  </conditionalFormatting>
  <conditionalFormatting sqref="K28:K33 K59:K69 K38:K57 K15:K20">
    <cfRule type="expression" dxfId="117" priority="24">
      <formula>K15&lt;#REF!</formula>
    </cfRule>
  </conditionalFormatting>
  <conditionalFormatting sqref="K35:K36">
    <cfRule type="expression" dxfId="116" priority="11">
      <formula>K35&lt;#REF!</formula>
    </cfRule>
  </conditionalFormatting>
  <conditionalFormatting sqref="L76">
    <cfRule type="containsText" dxfId="115" priority="9" stopIfTrue="1" operator="containsText" text="Fail">
      <formula>NOT(ISERROR(SEARCH("Fail",L76)))</formula>
    </cfRule>
    <cfRule type="containsText" dxfId="114" priority="10" stopIfTrue="1" operator="containsText" text="Pass">
      <formula>NOT(ISERROR(SEARCH("Pass",L76)))</formula>
    </cfRule>
  </conditionalFormatting>
  <conditionalFormatting sqref="L78">
    <cfRule type="containsText" dxfId="113" priority="7" stopIfTrue="1" operator="containsText" text="Fail">
      <formula>NOT(ISERROR(SEARCH("Fail",L78)))</formula>
    </cfRule>
    <cfRule type="containsText" dxfId="112" priority="8" stopIfTrue="1" operator="containsText" text="Pass">
      <formula>NOT(ISERROR(SEARCH("Pass",L78)))</formula>
    </cfRule>
  </conditionalFormatting>
  <conditionalFormatting sqref="L77">
    <cfRule type="containsText" dxfId="111" priority="3" stopIfTrue="1" operator="containsText" text="Fail">
      <formula>NOT(ISERROR(SEARCH("Fail",L77)))</formula>
    </cfRule>
    <cfRule type="containsText" dxfId="110" priority="4" stopIfTrue="1" operator="containsText" text="Pass">
      <formula>NOT(ISERROR(SEARCH("Pass",L77)))</formula>
    </cfRule>
  </conditionalFormatting>
  <conditionalFormatting sqref="L79">
    <cfRule type="containsText" dxfId="109" priority="1" stopIfTrue="1" operator="containsText" text="Fail">
      <formula>NOT(ISERROR(SEARCH("Fail",L79)))</formula>
    </cfRule>
    <cfRule type="containsText" dxfId="108" priority="2" stopIfTrue="1" operator="containsText" text="Pass">
      <formula>NOT(ISERROR(SEARCH("Pass",L79)))</formula>
    </cfRule>
  </conditionalFormatting>
  <dataValidations count="1">
    <dataValidation type="list" allowBlank="1" showInputMessage="1" showErrorMessage="1" sqref="H11:H12" xr:uid="{4C2DC012-E929-43AB-BB65-43B51D6C73CC}">
      <formula1>"Pass, Fail"</formula1>
    </dataValidation>
  </dataValidations>
  <pageMargins left="0.25" right="0.25" top="0.75" bottom="0.75" header="0.3" footer="0.3"/>
  <pageSetup scale="52"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83CA-9A8A-4E84-8CE7-0C17B226FF89}">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121</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4:G34"/>
    <mergeCell ref="D35:G35"/>
    <mergeCell ref="D36:G36"/>
    <mergeCell ref="D37:G37"/>
    <mergeCell ref="D38:G38"/>
    <mergeCell ref="D39:G39"/>
    <mergeCell ref="D23:G23"/>
    <mergeCell ref="B26:B89"/>
    <mergeCell ref="D26:G26"/>
    <mergeCell ref="D27:G27"/>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C88:G88"/>
    <mergeCell ref="D76:G76"/>
    <mergeCell ref="D77:G77"/>
    <mergeCell ref="D78:G78"/>
    <mergeCell ref="D79:G79"/>
    <mergeCell ref="D80:G80"/>
    <mergeCell ref="D81:G81"/>
    <mergeCell ref="B92:B111"/>
    <mergeCell ref="D92:G92"/>
    <mergeCell ref="D93:G93"/>
    <mergeCell ref="D94:G94"/>
    <mergeCell ref="D95:G95"/>
    <mergeCell ref="D96:G96"/>
    <mergeCell ref="D97:G97"/>
    <mergeCell ref="D98:G98"/>
    <mergeCell ref="D99:G99"/>
    <mergeCell ref="C108:G108"/>
    <mergeCell ref="C109:G109"/>
    <mergeCell ref="C110:G110"/>
    <mergeCell ref="D100:G100"/>
    <mergeCell ref="D101:G101"/>
    <mergeCell ref="D102:G102"/>
    <mergeCell ref="D103:G103"/>
    <mergeCell ref="D104:G104"/>
    <mergeCell ref="C107:G107"/>
    <mergeCell ref="D89:G89"/>
  </mergeCells>
  <conditionalFormatting sqref="J23">
    <cfRule type="containsText" dxfId="107" priority="52" stopIfTrue="1" operator="containsText" text="Fail">
      <formula>NOT(ISERROR(SEARCH("Fail",J23)))</formula>
    </cfRule>
    <cfRule type="containsText" dxfId="106" priority="53" stopIfTrue="1" operator="containsText" text="Pass">
      <formula>NOT(ISERROR(SEARCH("Pass",J23)))</formula>
    </cfRule>
  </conditionalFormatting>
  <conditionalFormatting sqref="M94">
    <cfRule type="containsText" dxfId="105" priority="42" stopIfTrue="1" operator="containsText" text="Fail">
      <formula>NOT(ISERROR(SEARCH("Fail",M94)))</formula>
    </cfRule>
    <cfRule type="containsText" dxfId="104" priority="43" stopIfTrue="1" operator="containsText" text="Pass">
      <formula>NOT(ISERROR(SEARCH("Pass",M94)))</formula>
    </cfRule>
  </conditionalFormatting>
  <conditionalFormatting sqref="L93">
    <cfRule type="containsText" dxfId="103" priority="48" stopIfTrue="1" operator="containsText" text="Fail">
      <formula>NOT(ISERROR(SEARCH("Fail",L93)))</formula>
    </cfRule>
    <cfRule type="containsText" dxfId="102" priority="49" stopIfTrue="1" operator="containsText" text="Pass">
      <formula>NOT(ISERROR(SEARCH("Pass",L93)))</formula>
    </cfRule>
  </conditionalFormatting>
  <conditionalFormatting sqref="L94">
    <cfRule type="containsText" dxfId="101" priority="46" stopIfTrue="1" operator="containsText" text="Fail">
      <formula>NOT(ISERROR(SEARCH("Fail",L94)))</formula>
    </cfRule>
    <cfRule type="containsText" dxfId="100" priority="47" stopIfTrue="1" operator="containsText" text="Pass">
      <formula>NOT(ISERROR(SEARCH("Pass",L94)))</formula>
    </cfRule>
  </conditionalFormatting>
  <conditionalFormatting sqref="M93">
    <cfRule type="containsText" dxfId="99" priority="44" stopIfTrue="1" operator="containsText" text="Fail">
      <formula>NOT(ISERROR(SEARCH("Fail",M93)))</formula>
    </cfRule>
    <cfRule type="containsText" dxfId="98" priority="45" stopIfTrue="1" operator="containsText" text="Pass">
      <formula>NOT(ISERROR(SEARCH("Pass",M93)))</formula>
    </cfRule>
  </conditionalFormatting>
  <conditionalFormatting sqref="I23">
    <cfRule type="containsText" dxfId="97" priority="40" stopIfTrue="1" operator="containsText" text="Fail">
      <formula>NOT(ISERROR(SEARCH("Fail",I23)))</formula>
    </cfRule>
    <cfRule type="containsText" dxfId="96" priority="41" stopIfTrue="1" operator="containsText" text="Pass">
      <formula>NOT(ISERROR(SEARCH("Pass",I23)))</formula>
    </cfRule>
  </conditionalFormatting>
  <conditionalFormatting sqref="M100:M101">
    <cfRule type="containsText" dxfId="95" priority="30" stopIfTrue="1" operator="containsText" text="Fail">
      <formula>NOT(ISERROR(SEARCH("Fail",M100)))</formula>
    </cfRule>
    <cfRule type="containsText" dxfId="94" priority="31" stopIfTrue="1" operator="containsText" text="Pass">
      <formula>NOT(ISERROR(SEARCH("Pass",M100)))</formula>
    </cfRule>
  </conditionalFormatting>
  <conditionalFormatting sqref="L96">
    <cfRule type="containsText" dxfId="93" priority="38" stopIfTrue="1" operator="containsText" text="Fail">
      <formula>NOT(ISERROR(SEARCH("Fail",L96)))</formula>
    </cfRule>
    <cfRule type="containsText" dxfId="92" priority="39" stopIfTrue="1" operator="containsText" text="Pass">
      <formula>NOT(ISERROR(SEARCH("Pass",L96)))</formula>
    </cfRule>
  </conditionalFormatting>
  <conditionalFormatting sqref="L99">
    <cfRule type="containsText" dxfId="91" priority="20" stopIfTrue="1" operator="containsText" text="Fail">
      <formula>NOT(ISERROR(SEARCH("Fail",L99)))</formula>
    </cfRule>
    <cfRule type="containsText" dxfId="90" priority="21" stopIfTrue="1" operator="containsText" text="Pass">
      <formula>NOT(ISERROR(SEARCH("Pass",L99)))</formula>
    </cfRule>
  </conditionalFormatting>
  <conditionalFormatting sqref="L100:L102">
    <cfRule type="containsText" dxfId="89" priority="36" stopIfTrue="1" operator="containsText" text="Fail">
      <formula>NOT(ISERROR(SEARCH("Fail",L100)))</formula>
    </cfRule>
    <cfRule type="containsText" dxfId="88" priority="37" stopIfTrue="1" operator="containsText" text="Pass">
      <formula>NOT(ISERROR(SEARCH("Pass",L100)))</formula>
    </cfRule>
  </conditionalFormatting>
  <conditionalFormatting sqref="M96">
    <cfRule type="containsText" dxfId="87" priority="34" stopIfTrue="1" operator="containsText" text="Fail">
      <formula>NOT(ISERROR(SEARCH("Fail",M96)))</formula>
    </cfRule>
    <cfRule type="containsText" dxfId="86" priority="35" stopIfTrue="1" operator="containsText" text="Pass">
      <formula>NOT(ISERROR(SEARCH("Pass",M96)))</formula>
    </cfRule>
  </conditionalFormatting>
  <conditionalFormatting sqref="L104">
    <cfRule type="containsText" dxfId="85" priority="32" stopIfTrue="1" operator="containsText" text="Fail">
      <formula>NOT(ISERROR(SEARCH("Fail",L104)))</formula>
    </cfRule>
    <cfRule type="containsText" dxfId="84" priority="33" stopIfTrue="1" operator="containsText" text="Pass">
      <formula>NOT(ISERROR(SEARCH("Pass",L104)))</formula>
    </cfRule>
  </conditionalFormatting>
  <conditionalFormatting sqref="L95">
    <cfRule type="containsText" dxfId="83" priority="26" stopIfTrue="1" operator="containsText" text="Fail">
      <formula>NOT(ISERROR(SEARCH("Fail",L95)))</formula>
    </cfRule>
    <cfRule type="containsText" dxfId="82" priority="27" stopIfTrue="1" operator="containsText" text="Pass">
      <formula>NOT(ISERROR(SEARCH("Pass",L95)))</formula>
    </cfRule>
  </conditionalFormatting>
  <conditionalFormatting sqref="M97">
    <cfRule type="containsText" dxfId="81" priority="22" stopIfTrue="1" operator="containsText" text="Fail">
      <formula>NOT(ISERROR(SEARCH("Fail",M97)))</formula>
    </cfRule>
    <cfRule type="containsText" dxfId="80" priority="23" stopIfTrue="1" operator="containsText" text="Pass">
      <formula>NOT(ISERROR(SEARCH("Pass",M97)))</formula>
    </cfRule>
  </conditionalFormatting>
  <conditionalFormatting sqref="L97">
    <cfRule type="containsText" dxfId="79" priority="24" stopIfTrue="1" operator="containsText" text="Fail">
      <formula>NOT(ISERROR(SEARCH("Fail",L97)))</formula>
    </cfRule>
    <cfRule type="containsText" dxfId="78" priority="25" stopIfTrue="1" operator="containsText" text="Pass">
      <formula>NOT(ISERROR(SEARCH("Pass",L97)))</formula>
    </cfRule>
  </conditionalFormatting>
  <conditionalFormatting sqref="M99">
    <cfRule type="containsText" dxfId="77" priority="18" stopIfTrue="1" operator="containsText" text="Fail">
      <formula>NOT(ISERROR(SEARCH("Fail",M99)))</formula>
    </cfRule>
    <cfRule type="containsText" dxfId="76" priority="19" stopIfTrue="1" operator="containsText" text="Pass">
      <formula>NOT(ISERROR(SEARCH("Pass",M99)))</formula>
    </cfRule>
  </conditionalFormatting>
  <conditionalFormatting sqref="L98">
    <cfRule type="containsText" dxfId="75" priority="16" stopIfTrue="1" operator="containsText" text="Fail">
      <formula>NOT(ISERROR(SEARCH("Fail",L98)))</formula>
    </cfRule>
    <cfRule type="containsText" dxfId="74" priority="17" stopIfTrue="1" operator="containsText" text="Pass">
      <formula>NOT(ISERROR(SEARCH("Pass",L98)))</formula>
    </cfRule>
  </conditionalFormatting>
  <conditionalFormatting sqref="J89">
    <cfRule type="containsText" dxfId="73" priority="14" stopIfTrue="1" operator="containsText" text="Fail">
      <formula>NOT(ISERROR(SEARCH("Fail",J89)))</formula>
    </cfRule>
    <cfRule type="containsText" dxfId="72" priority="15" stopIfTrue="1" operator="containsText" text="Pass">
      <formula>NOT(ISERROR(SEARCH("Pass",J89)))</formula>
    </cfRule>
  </conditionalFormatting>
  <conditionalFormatting sqref="L91:M91">
    <cfRule type="containsText" dxfId="71" priority="10" stopIfTrue="1" operator="containsText" text="Fail">
      <formula>NOT(ISERROR(SEARCH("Fail",L91)))</formula>
    </cfRule>
    <cfRule type="containsText" dxfId="70" priority="11" stopIfTrue="1" operator="containsText" text="Pass">
      <formula>NOT(ISERROR(SEARCH("Pass",L91)))</formula>
    </cfRule>
  </conditionalFormatting>
  <conditionalFormatting sqref="I89">
    <cfRule type="containsText" dxfId="69" priority="8" stopIfTrue="1" operator="containsText" text="Fail">
      <formula>NOT(ISERROR(SEARCH("Fail",I89)))</formula>
    </cfRule>
    <cfRule type="containsText" dxfId="68" priority="9" stopIfTrue="1" operator="containsText" text="Pass">
      <formula>NOT(ISERROR(SEARCH("Pass",I89)))</formula>
    </cfRule>
  </conditionalFormatting>
  <conditionalFormatting sqref="M103">
    <cfRule type="containsText" dxfId="67" priority="4" stopIfTrue="1" operator="containsText" text="Fail">
      <formula>NOT(ISERROR(SEARCH("Fail",M103)))</formula>
    </cfRule>
    <cfRule type="containsText" dxfId="66" priority="5" stopIfTrue="1" operator="containsText" text="Pass">
      <formula>NOT(ISERROR(SEARCH("Pass",M103)))</formula>
    </cfRule>
  </conditionalFormatting>
  <conditionalFormatting sqref="L103">
    <cfRule type="containsText" dxfId="65" priority="6" stopIfTrue="1" operator="containsText" text="Fail">
      <formula>NOT(ISERROR(SEARCH("Fail",L103)))</formula>
    </cfRule>
    <cfRule type="containsText" dxfId="64" priority="7" stopIfTrue="1" operator="containsText" text="Pass">
      <formula>NOT(ISERROR(SEARCH("Pass",L103)))</formula>
    </cfRule>
  </conditionalFormatting>
  <conditionalFormatting sqref="M102">
    <cfRule type="containsText" dxfId="63" priority="2" stopIfTrue="1" operator="containsText" text="Fail">
      <formula>NOT(ISERROR(SEARCH("Fail",M102)))</formula>
    </cfRule>
    <cfRule type="containsText" dxfId="62" priority="3" stopIfTrue="1" operator="containsText" text="Pass">
      <formula>NOT(ISERROR(SEARCH("Pass",M102)))</formula>
    </cfRule>
  </conditionalFormatting>
  <conditionalFormatting sqref="K28:K33 K59:K69 K71:K79 K81:K86 K38:K57 K15:K20">
    <cfRule type="expression" dxfId="61" priority="54">
      <formula>K15&lt;#REF!</formula>
    </cfRule>
  </conditionalFormatting>
  <conditionalFormatting sqref="K35:K36">
    <cfRule type="expression" dxfId="60" priority="1">
      <formula>K35&lt;#REF!</formula>
    </cfRule>
  </conditionalFormatting>
  <dataValidations count="1">
    <dataValidation type="list" allowBlank="1" showInputMessage="1" showErrorMessage="1" sqref="H11:H12" xr:uid="{B56CFF7A-3720-47E1-885F-958BAB725D65}">
      <formula1>"Pass, Fail"</formula1>
    </dataValidation>
  </dataValidations>
  <pageMargins left="0.25" right="0.25" top="0.75" bottom="0.75" header="0.3" footer="0.3"/>
  <pageSetup scale="52"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573B-15BB-46F8-88AD-9602B8CF8CDA}">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121</v>
      </c>
      <c r="E36" s="309"/>
      <c r="F36" s="309"/>
      <c r="G36" s="310"/>
      <c r="H36" s="86">
        <f>'Purchasing-Data Analytics'!H36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59" priority="22" stopIfTrue="1" operator="containsText" text="Fail">
      <formula>NOT(ISERROR(SEARCH("Fail",J23)))</formula>
    </cfRule>
    <cfRule type="containsText" dxfId="58" priority="23" stopIfTrue="1" operator="containsText" text="Pass">
      <formula>NOT(ISERROR(SEARCH("Pass",J23)))</formula>
    </cfRule>
  </conditionalFormatting>
  <conditionalFormatting sqref="I23">
    <cfRule type="containsText" dxfId="57" priority="18" stopIfTrue="1" operator="containsText" text="Fail">
      <formula>NOT(ISERROR(SEARCH("Fail",I23)))</formula>
    </cfRule>
    <cfRule type="containsText" dxfId="56" priority="19" stopIfTrue="1" operator="containsText" text="Pass">
      <formula>NOT(ISERROR(SEARCH("Pass",I23)))</formula>
    </cfRule>
  </conditionalFormatting>
  <conditionalFormatting sqref="J72">
    <cfRule type="containsText" dxfId="55" priority="16" stopIfTrue="1" operator="containsText" text="Fail">
      <formula>NOT(ISERROR(SEARCH("Fail",J72)))</formula>
    </cfRule>
    <cfRule type="containsText" dxfId="54" priority="17" stopIfTrue="1" operator="containsText" text="Pass">
      <formula>NOT(ISERROR(SEARCH("Pass",J72)))</formula>
    </cfRule>
  </conditionalFormatting>
  <conditionalFormatting sqref="I72">
    <cfRule type="containsText" dxfId="53" priority="12" stopIfTrue="1" operator="containsText" text="Fail">
      <formula>NOT(ISERROR(SEARCH("Fail",I72)))</formula>
    </cfRule>
    <cfRule type="containsText" dxfId="52" priority="13" stopIfTrue="1" operator="containsText" text="Pass">
      <formula>NOT(ISERROR(SEARCH("Pass",I72)))</formula>
    </cfRule>
  </conditionalFormatting>
  <conditionalFormatting sqref="K28:K33 K59:K69 K38:K57 K15:K20">
    <cfRule type="expression" dxfId="51" priority="24">
      <formula>K15&lt;#REF!</formula>
    </cfRule>
  </conditionalFormatting>
  <conditionalFormatting sqref="K35:K36">
    <cfRule type="expression" dxfId="50" priority="11">
      <formula>K35&lt;#REF!</formula>
    </cfRule>
  </conditionalFormatting>
  <conditionalFormatting sqref="L76">
    <cfRule type="containsText" dxfId="49" priority="9" stopIfTrue="1" operator="containsText" text="Fail">
      <formula>NOT(ISERROR(SEARCH("Fail",L76)))</formula>
    </cfRule>
    <cfRule type="containsText" dxfId="48" priority="10" stopIfTrue="1" operator="containsText" text="Pass">
      <formula>NOT(ISERROR(SEARCH("Pass",L76)))</formula>
    </cfRule>
  </conditionalFormatting>
  <conditionalFormatting sqref="L78">
    <cfRule type="containsText" dxfId="47" priority="7" stopIfTrue="1" operator="containsText" text="Fail">
      <formula>NOT(ISERROR(SEARCH("Fail",L78)))</formula>
    </cfRule>
    <cfRule type="containsText" dxfId="46" priority="8" stopIfTrue="1" operator="containsText" text="Pass">
      <formula>NOT(ISERROR(SEARCH("Pass",L78)))</formula>
    </cfRule>
  </conditionalFormatting>
  <conditionalFormatting sqref="L77">
    <cfRule type="containsText" dxfId="45" priority="3" stopIfTrue="1" operator="containsText" text="Fail">
      <formula>NOT(ISERROR(SEARCH("Fail",L77)))</formula>
    </cfRule>
    <cfRule type="containsText" dxfId="44" priority="4" stopIfTrue="1" operator="containsText" text="Pass">
      <formula>NOT(ISERROR(SEARCH("Pass",L77)))</formula>
    </cfRule>
  </conditionalFormatting>
  <conditionalFormatting sqref="L79">
    <cfRule type="containsText" dxfId="43" priority="1" stopIfTrue="1" operator="containsText" text="Fail">
      <formula>NOT(ISERROR(SEARCH("Fail",L79)))</formula>
    </cfRule>
    <cfRule type="containsText" dxfId="42" priority="2" stopIfTrue="1" operator="containsText" text="Pass">
      <formula>NOT(ISERROR(SEARCH("Pass",L79)))</formula>
    </cfRule>
  </conditionalFormatting>
  <dataValidations count="1">
    <dataValidation type="list" allowBlank="1" showInputMessage="1" showErrorMessage="1" sqref="H11:H12" xr:uid="{FAEF385D-815E-494B-BDE5-2C3822029059}">
      <formula1>"Pass, Fail"</formula1>
    </dataValidation>
  </dataValidations>
  <pageMargins left="0.25" right="0.25" top="0.75" bottom="0.75" header="0.3" footer="0.3"/>
  <pageSetup scale="52"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8D9C-F6E2-4070-9614-21B33F359AD5}">
  <sheetPr>
    <pageSetUpPr fitToPage="1"/>
  </sheetPr>
  <dimension ref="B1:Y54"/>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38" t="s">
        <v>14</v>
      </c>
      <c r="J9" s="138" t="s">
        <v>15</v>
      </c>
      <c r="K9" s="138"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38" t="s">
        <v>47</v>
      </c>
      <c r="J26" s="138" t="s">
        <v>15</v>
      </c>
      <c r="K26" s="138" t="s">
        <v>16</v>
      </c>
    </row>
    <row r="27" spans="2:22" s="63" customFormat="1" ht="15.6" customHeight="1" x14ac:dyDescent="0.3">
      <c r="B27" s="242"/>
      <c r="C27" s="56"/>
      <c r="D27" s="237" t="s">
        <v>94</v>
      </c>
      <c r="E27" s="238"/>
      <c r="F27" s="238"/>
      <c r="G27" s="238"/>
      <c r="H27" s="61">
        <f>MASTER!H69</f>
        <v>0</v>
      </c>
      <c r="I27" s="10">
        <f>J27/$J$39</f>
        <v>1</v>
      </c>
      <c r="J27" s="11">
        <v>500</v>
      </c>
      <c r="K27" s="12">
        <f>H27*J27</f>
        <v>0</v>
      </c>
    </row>
    <row r="28" spans="2:22" s="60" customFormat="1" ht="15.6" outlineLevel="1" x14ac:dyDescent="0.3">
      <c r="B28" s="242"/>
      <c r="C28" s="64" t="s">
        <v>95</v>
      </c>
      <c r="D28" s="239" t="s">
        <v>96</v>
      </c>
      <c r="E28" s="239"/>
      <c r="F28" s="239"/>
      <c r="G28" s="239"/>
      <c r="H28" s="125"/>
      <c r="I28" s="19"/>
      <c r="J28" s="20"/>
      <c r="K28" s="21"/>
    </row>
    <row r="29" spans="2:22" s="60" customFormat="1" ht="15.6" outlineLevel="1" x14ac:dyDescent="0.3">
      <c r="B29" s="242"/>
      <c r="C29" s="64" t="s">
        <v>95</v>
      </c>
      <c r="D29" s="239" t="s">
        <v>97</v>
      </c>
      <c r="E29" s="239"/>
      <c r="F29" s="239"/>
      <c r="G29" s="239"/>
      <c r="H29" s="126"/>
      <c r="I29" s="22"/>
      <c r="J29" s="23"/>
      <c r="K29" s="24"/>
    </row>
    <row r="30" spans="2:22" s="60" customFormat="1" ht="15.6" outlineLevel="1" x14ac:dyDescent="0.3">
      <c r="B30" s="242"/>
      <c r="C30" s="64" t="s">
        <v>95</v>
      </c>
      <c r="D30" s="239" t="s">
        <v>98</v>
      </c>
      <c r="E30" s="239"/>
      <c r="F30" s="239"/>
      <c r="G30" s="239"/>
      <c r="H30" s="126"/>
      <c r="I30" s="22"/>
      <c r="J30" s="23"/>
      <c r="K30" s="24"/>
    </row>
    <row r="31" spans="2:22" s="60" customFormat="1" ht="15.6" outlineLevel="1" x14ac:dyDescent="0.3">
      <c r="B31" s="242"/>
      <c r="C31" s="64" t="s">
        <v>95</v>
      </c>
      <c r="D31" s="239" t="s">
        <v>99</v>
      </c>
      <c r="E31" s="239"/>
      <c r="F31" s="239"/>
      <c r="G31" s="239"/>
      <c r="H31" s="126"/>
      <c r="I31" s="22"/>
      <c r="J31" s="23"/>
      <c r="K31" s="24"/>
    </row>
    <row r="32" spans="2:22" s="60" customFormat="1" ht="15.6" outlineLevel="1" x14ac:dyDescent="0.3">
      <c r="B32" s="242"/>
      <c r="C32" s="64" t="s">
        <v>95</v>
      </c>
      <c r="D32" s="239" t="s">
        <v>100</v>
      </c>
      <c r="E32" s="239"/>
      <c r="F32" s="239"/>
      <c r="G32" s="239"/>
      <c r="H32" s="126"/>
      <c r="I32" s="22"/>
      <c r="J32" s="23"/>
      <c r="K32" s="24"/>
    </row>
    <row r="33" spans="2:25" s="60" customFormat="1" ht="15.6" outlineLevel="1" x14ac:dyDescent="0.3">
      <c r="B33" s="242"/>
      <c r="C33" s="64" t="s">
        <v>95</v>
      </c>
      <c r="D33" s="239" t="s">
        <v>101</v>
      </c>
      <c r="E33" s="239"/>
      <c r="F33" s="239"/>
      <c r="G33" s="239"/>
      <c r="H33" s="126"/>
      <c r="I33" s="22"/>
      <c r="J33" s="23"/>
      <c r="K33" s="24"/>
    </row>
    <row r="34" spans="2:25" s="60" customFormat="1" ht="15.6" outlineLevel="1" x14ac:dyDescent="0.3">
      <c r="B34" s="242"/>
      <c r="C34" s="64" t="s">
        <v>95</v>
      </c>
      <c r="D34" s="239" t="s">
        <v>102</v>
      </c>
      <c r="E34" s="239"/>
      <c r="F34" s="239"/>
      <c r="G34" s="239"/>
      <c r="H34" s="126"/>
      <c r="I34" s="22"/>
      <c r="J34" s="23"/>
      <c r="K34" s="24"/>
    </row>
    <row r="35" spans="2:25" s="60" customFormat="1" ht="15.6" outlineLevel="1" x14ac:dyDescent="0.3">
      <c r="B35" s="242"/>
      <c r="C35" s="64" t="s">
        <v>95</v>
      </c>
      <c r="D35" s="239" t="s">
        <v>103</v>
      </c>
      <c r="E35" s="239"/>
      <c r="F35" s="239"/>
      <c r="G35" s="239"/>
      <c r="H35" s="126"/>
      <c r="I35" s="22"/>
      <c r="J35" s="23"/>
      <c r="K35" s="24"/>
    </row>
    <row r="36" spans="2:25" s="60" customFormat="1" ht="16.2" outlineLevel="1" thickBot="1" x14ac:dyDescent="0.35">
      <c r="B36" s="242"/>
      <c r="C36" s="87" t="s">
        <v>95</v>
      </c>
      <c r="D36" s="268" t="s">
        <v>104</v>
      </c>
      <c r="E36" s="268"/>
      <c r="F36" s="268"/>
      <c r="G36" s="268"/>
      <c r="H36" s="127"/>
      <c r="I36" s="25"/>
      <c r="J36" s="26"/>
      <c r="K36" s="27"/>
    </row>
    <row r="37" spans="2:25" s="48" customFormat="1" ht="16.2" thickBot="1" x14ac:dyDescent="0.35">
      <c r="B37" s="242"/>
      <c r="C37" s="121"/>
      <c r="D37" s="68"/>
      <c r="E37" s="68"/>
      <c r="F37" s="68"/>
      <c r="G37" s="68"/>
      <c r="H37" s="69"/>
      <c r="I37" s="68"/>
      <c r="J37" s="68"/>
      <c r="K37" s="70"/>
    </row>
    <row r="38" spans="2:25" s="55" customFormat="1" ht="16.2" thickBot="1" x14ac:dyDescent="0.35">
      <c r="B38" s="242"/>
      <c r="C38" s="244" t="s">
        <v>131</v>
      </c>
      <c r="D38" s="245"/>
      <c r="E38" s="245"/>
      <c r="F38" s="245"/>
      <c r="G38" s="246"/>
      <c r="H38" s="34" t="s">
        <v>41</v>
      </c>
      <c r="I38" s="34" t="s">
        <v>42</v>
      </c>
      <c r="J38" s="34" t="s">
        <v>15</v>
      </c>
      <c r="K38" s="34" t="s">
        <v>43</v>
      </c>
      <c r="L38" s="71"/>
      <c r="M38" s="71"/>
      <c r="N38" s="71"/>
      <c r="O38" s="71"/>
      <c r="P38" s="71"/>
      <c r="Q38" s="71"/>
    </row>
    <row r="39" spans="2:25" s="202" customFormat="1" ht="16.2" thickBot="1" x14ac:dyDescent="0.35">
      <c r="B39" s="243"/>
      <c r="C39" s="218"/>
      <c r="D39" s="273"/>
      <c r="E39" s="273"/>
      <c r="F39" s="273"/>
      <c r="G39" s="273"/>
      <c r="H39" s="219">
        <v>0.6</v>
      </c>
      <c r="I39" s="220">
        <f>K39/J39</f>
        <v>0</v>
      </c>
      <c r="J39" s="221">
        <f>J27</f>
        <v>500</v>
      </c>
      <c r="K39" s="222">
        <f>K27</f>
        <v>0</v>
      </c>
      <c r="L39" s="71"/>
      <c r="M39" s="71"/>
      <c r="N39" s="71"/>
      <c r="O39" s="71"/>
      <c r="P39" s="71"/>
      <c r="Q39" s="71"/>
    </row>
    <row r="40" spans="2:25" s="48" customFormat="1" ht="15.6" x14ac:dyDescent="0.3">
      <c r="B40" s="51"/>
      <c r="C40" s="73"/>
      <c r="D40" s="51"/>
      <c r="E40" s="51"/>
      <c r="F40" s="51"/>
      <c r="G40" s="51"/>
      <c r="H40" s="74"/>
      <c r="I40" s="75"/>
      <c r="J40" s="76"/>
      <c r="K40" s="77"/>
      <c r="M40" s="50"/>
      <c r="N40" s="50"/>
      <c r="O40" s="50"/>
      <c r="P40" s="50"/>
      <c r="Q40" s="50"/>
      <c r="R40" s="50"/>
      <c r="S40" s="50"/>
    </row>
    <row r="41" spans="2:25" s="48" customFormat="1" ht="16.2" thickBot="1" x14ac:dyDescent="0.35">
      <c r="B41" s="78"/>
      <c r="C41" s="79"/>
      <c r="D41" s="80"/>
      <c r="E41" s="80"/>
      <c r="F41" s="80"/>
      <c r="G41" s="80"/>
      <c r="H41" s="81"/>
      <c r="I41" s="82"/>
      <c r="J41" s="4"/>
      <c r="K41" s="4"/>
      <c r="L41" s="3"/>
      <c r="M41" s="2"/>
      <c r="N41" s="83"/>
      <c r="O41" s="83"/>
      <c r="P41" s="83"/>
      <c r="Q41" s="83"/>
      <c r="R41" s="83"/>
      <c r="S41" s="83"/>
      <c r="T41" s="83"/>
      <c r="U41" s="84"/>
      <c r="V41" s="84"/>
      <c r="W41" s="84"/>
      <c r="X41" s="84"/>
      <c r="Y41" s="84"/>
    </row>
    <row r="42" spans="2:25" s="55" customFormat="1" ht="31.8" thickBot="1" x14ac:dyDescent="0.35">
      <c r="B42" s="288" t="s">
        <v>132</v>
      </c>
      <c r="C42" s="139" t="s">
        <v>133</v>
      </c>
      <c r="D42" s="291" t="s">
        <v>134</v>
      </c>
      <c r="E42" s="292"/>
      <c r="F42" s="292"/>
      <c r="G42" s="293"/>
      <c r="H42" s="88" t="s">
        <v>135</v>
      </c>
      <c r="I42" s="89" t="s">
        <v>136</v>
      </c>
      <c r="J42" s="89" t="s">
        <v>14</v>
      </c>
      <c r="K42" s="89" t="s">
        <v>15</v>
      </c>
      <c r="L42" s="89" t="s">
        <v>16</v>
      </c>
      <c r="M42" s="90"/>
      <c r="N42" s="71"/>
      <c r="O42" s="71"/>
      <c r="P42" s="71"/>
      <c r="Q42" s="71"/>
      <c r="R42" s="71"/>
      <c r="S42" s="71"/>
      <c r="T42" s="71"/>
    </row>
    <row r="43" spans="2:25" s="48" customFormat="1" ht="31.2" x14ac:dyDescent="0.3">
      <c r="B43" s="289"/>
      <c r="C43" s="91" t="s">
        <v>137</v>
      </c>
      <c r="D43" s="283" t="s">
        <v>138</v>
      </c>
      <c r="E43" s="283"/>
      <c r="F43" s="283"/>
      <c r="G43" s="284"/>
      <c r="H43" s="92">
        <v>0</v>
      </c>
      <c r="I43" s="92">
        <v>0</v>
      </c>
      <c r="J43" s="93">
        <f>K43/$K$47</f>
        <v>0.12</v>
      </c>
      <c r="K43" s="94">
        <v>36</v>
      </c>
      <c r="L43" s="5">
        <f t="shared" ref="L43:L45" si="0">IFERROR(K43*(H43/I43), 0)</f>
        <v>0</v>
      </c>
      <c r="M43" s="2"/>
      <c r="N43" s="50"/>
      <c r="O43" s="50"/>
      <c r="P43" s="50"/>
      <c r="Q43" s="50"/>
      <c r="R43" s="50"/>
      <c r="S43" s="50"/>
      <c r="T43" s="50"/>
    </row>
    <row r="44" spans="2:25" s="48" customFormat="1" ht="31.2" x14ac:dyDescent="0.3">
      <c r="B44" s="289"/>
      <c r="C44" s="91" t="s">
        <v>143</v>
      </c>
      <c r="D44" s="283" t="s">
        <v>144</v>
      </c>
      <c r="E44" s="283"/>
      <c r="F44" s="283"/>
      <c r="G44" s="284"/>
      <c r="H44" s="92">
        <v>0</v>
      </c>
      <c r="I44" s="92">
        <v>0</v>
      </c>
      <c r="J44" s="93">
        <f>K44/$K$47</f>
        <v>0.12</v>
      </c>
      <c r="K44" s="94">
        <v>36</v>
      </c>
      <c r="L44" s="5">
        <f t="shared" si="0"/>
        <v>0</v>
      </c>
      <c r="M44" s="2"/>
      <c r="N44" s="50"/>
      <c r="O44" s="50"/>
      <c r="P44" s="50"/>
      <c r="Q44" s="50"/>
      <c r="R44" s="50"/>
      <c r="S44" s="50"/>
      <c r="T44" s="50"/>
    </row>
    <row r="45" spans="2:25" s="48" customFormat="1" ht="31.2" x14ac:dyDescent="0.3">
      <c r="B45" s="289"/>
      <c r="C45" s="91" t="s">
        <v>149</v>
      </c>
      <c r="D45" s="283" t="s">
        <v>150</v>
      </c>
      <c r="E45" s="283"/>
      <c r="F45" s="283"/>
      <c r="G45" s="284"/>
      <c r="H45" s="92">
        <v>0</v>
      </c>
      <c r="I45" s="92">
        <v>0</v>
      </c>
      <c r="J45" s="93">
        <f>K45/$K$47</f>
        <v>0.12</v>
      </c>
      <c r="K45" s="94">
        <v>36</v>
      </c>
      <c r="L45" s="5">
        <f t="shared" si="0"/>
        <v>0</v>
      </c>
      <c r="M45" s="2"/>
      <c r="N45" s="50"/>
      <c r="O45" s="50"/>
      <c r="P45" s="50"/>
      <c r="Q45" s="50"/>
      <c r="R45" s="50"/>
      <c r="S45" s="50"/>
      <c r="T45" s="50"/>
    </row>
    <row r="46" spans="2:25" s="48" customFormat="1" ht="47.4" thickBot="1" x14ac:dyDescent="0.35">
      <c r="B46" s="289"/>
      <c r="C46" s="141" t="s">
        <v>155</v>
      </c>
      <c r="D46" s="299" t="s">
        <v>156</v>
      </c>
      <c r="E46" s="285"/>
      <c r="F46" s="285"/>
      <c r="G46" s="286"/>
      <c r="H46" s="100">
        <v>0</v>
      </c>
      <c r="I46" s="100">
        <v>0</v>
      </c>
      <c r="J46" s="101">
        <f>K46/$K$47</f>
        <v>0.64</v>
      </c>
      <c r="K46" s="102">
        <v>192</v>
      </c>
      <c r="L46" s="6">
        <f>IFERROR(K46*(I46/H46), 0)</f>
        <v>0</v>
      </c>
      <c r="M46" s="2"/>
      <c r="N46" s="50"/>
      <c r="O46" s="50"/>
      <c r="P46" s="50"/>
      <c r="Q46" s="50"/>
      <c r="R46" s="50"/>
      <c r="S46" s="50"/>
      <c r="T46" s="50"/>
    </row>
    <row r="47" spans="2:25" s="48" customFormat="1" ht="16.2" thickBot="1" x14ac:dyDescent="0.35">
      <c r="B47" s="289"/>
      <c r="C47" s="103"/>
      <c r="D47" s="104"/>
      <c r="E47" s="104"/>
      <c r="F47" s="104"/>
      <c r="G47" s="104"/>
      <c r="H47" s="105"/>
      <c r="I47" s="106"/>
      <c r="J47" s="106" t="s">
        <v>159</v>
      </c>
      <c r="K47" s="16">
        <f>SUM(K43:K46)</f>
        <v>300</v>
      </c>
      <c r="L47" s="214">
        <f>SUM(L43:L46)</f>
        <v>0</v>
      </c>
    </row>
    <row r="48" spans="2:25" s="48" customFormat="1" ht="16.2" thickBot="1" x14ac:dyDescent="0.35">
      <c r="B48" s="289"/>
      <c r="C48" s="107"/>
      <c r="D48" s="68"/>
      <c r="E48" s="68"/>
      <c r="F48" s="68"/>
      <c r="G48" s="68"/>
      <c r="H48" s="69"/>
      <c r="I48" s="68"/>
      <c r="J48" s="68"/>
      <c r="K48" s="68"/>
      <c r="L48" s="70"/>
      <c r="N48" s="50"/>
      <c r="O48" s="50"/>
      <c r="P48" s="50"/>
      <c r="Q48" s="50"/>
      <c r="R48" s="50"/>
      <c r="S48" s="50"/>
      <c r="T48" s="50"/>
    </row>
    <row r="49" spans="2:20" s="48" customFormat="1" ht="16.2" thickBot="1" x14ac:dyDescent="0.35">
      <c r="B49" s="289"/>
      <c r="C49" s="274" t="s">
        <v>13</v>
      </c>
      <c r="D49" s="275"/>
      <c r="E49" s="275"/>
      <c r="F49" s="275"/>
      <c r="G49" s="276"/>
      <c r="H49" s="34" t="s">
        <v>41</v>
      </c>
      <c r="I49" s="34" t="s">
        <v>42</v>
      </c>
      <c r="J49" s="108" t="s">
        <v>15</v>
      </c>
      <c r="K49" s="34" t="s">
        <v>43</v>
      </c>
      <c r="L49" s="229"/>
      <c r="M49" s="50"/>
      <c r="N49" s="50"/>
    </row>
    <row r="50" spans="2:20" s="48" customFormat="1" ht="15.45" customHeight="1" x14ac:dyDescent="0.3">
      <c r="B50" s="289"/>
      <c r="C50" s="277" t="s">
        <v>160</v>
      </c>
      <c r="D50" s="278"/>
      <c r="E50" s="278"/>
      <c r="F50" s="278"/>
      <c r="G50" s="279"/>
      <c r="H50" s="109">
        <f>H23</f>
        <v>0.6</v>
      </c>
      <c r="I50" s="32">
        <f>I23</f>
        <v>0</v>
      </c>
      <c r="J50" s="145">
        <f>J23</f>
        <v>200</v>
      </c>
      <c r="K50" s="14">
        <f>K23</f>
        <v>0</v>
      </c>
      <c r="L50" s="229"/>
      <c r="M50" s="50"/>
      <c r="N50" s="50"/>
    </row>
    <row r="51" spans="2:20" s="48" customFormat="1" ht="15.6" x14ac:dyDescent="0.3">
      <c r="B51" s="289"/>
      <c r="C51" s="294" t="s">
        <v>161</v>
      </c>
      <c r="D51" s="295"/>
      <c r="E51" s="295"/>
      <c r="F51" s="295"/>
      <c r="G51" s="296"/>
      <c r="H51" s="111">
        <f>H39</f>
        <v>0.6</v>
      </c>
      <c r="I51" s="33">
        <f>I39</f>
        <v>0</v>
      </c>
      <c r="J51" s="146">
        <f>J39</f>
        <v>500</v>
      </c>
      <c r="K51" s="17">
        <f>K39</f>
        <v>0</v>
      </c>
      <c r="L51" s="229"/>
      <c r="M51" s="50"/>
      <c r="N51" s="50"/>
    </row>
    <row r="52" spans="2:20" s="62" customFormat="1" ht="16.2" thickBot="1" x14ac:dyDescent="0.35">
      <c r="B52" s="289"/>
      <c r="C52" s="280" t="s">
        <v>162</v>
      </c>
      <c r="D52" s="281"/>
      <c r="E52" s="281"/>
      <c r="F52" s="281"/>
      <c r="G52" s="282"/>
      <c r="H52" s="113" t="s">
        <v>19</v>
      </c>
      <c r="I52" s="113" t="s">
        <v>19</v>
      </c>
      <c r="J52" s="147">
        <f>K47</f>
        <v>300</v>
      </c>
      <c r="K52" s="114">
        <f>L47</f>
        <v>0</v>
      </c>
      <c r="L52" s="230"/>
      <c r="M52" s="115"/>
      <c r="N52" s="115"/>
      <c r="O52" s="115"/>
      <c r="P52" s="115"/>
      <c r="Q52" s="115"/>
      <c r="R52" s="115"/>
    </row>
    <row r="53" spans="2:20" s="48" customFormat="1" ht="16.2" thickBot="1" x14ac:dyDescent="0.35">
      <c r="B53" s="290"/>
      <c r="C53" s="116"/>
      <c r="D53" s="117"/>
      <c r="E53" s="117"/>
      <c r="F53" s="117"/>
      <c r="G53" s="117"/>
      <c r="H53" s="118">
        <v>0.6</v>
      </c>
      <c r="I53" s="212">
        <f>K53/J53</f>
        <v>0</v>
      </c>
      <c r="J53" s="15">
        <f>SUM(J50:J52)</f>
        <v>1000</v>
      </c>
      <c r="K53" s="215">
        <f>SUM(K50:K52)</f>
        <v>0</v>
      </c>
      <c r="L53" s="231"/>
      <c r="M53" s="50"/>
      <c r="N53" s="50"/>
      <c r="O53" s="50"/>
      <c r="P53" s="50"/>
      <c r="Q53" s="50"/>
      <c r="R53" s="50"/>
    </row>
    <row r="54" spans="2:20" x14ac:dyDescent="0.3">
      <c r="M54" s="39"/>
      <c r="T54" s="35"/>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32:G32"/>
    <mergeCell ref="D23:G23"/>
    <mergeCell ref="B26:B39"/>
    <mergeCell ref="D26:G26"/>
    <mergeCell ref="D16:G16"/>
    <mergeCell ref="D17:G17"/>
    <mergeCell ref="D18:G18"/>
    <mergeCell ref="D19:G19"/>
    <mergeCell ref="D20:G20"/>
    <mergeCell ref="C22:G22"/>
    <mergeCell ref="D27:G27"/>
    <mergeCell ref="D28:G28"/>
    <mergeCell ref="D29:G29"/>
    <mergeCell ref="D30:G30"/>
    <mergeCell ref="D31:G31"/>
    <mergeCell ref="C38:G38"/>
    <mergeCell ref="D33:G33"/>
    <mergeCell ref="D34:G34"/>
    <mergeCell ref="D35:G35"/>
    <mergeCell ref="D36:G36"/>
    <mergeCell ref="D39:G39"/>
    <mergeCell ref="C51:G51"/>
    <mergeCell ref="C52:G52"/>
    <mergeCell ref="D46:G46"/>
    <mergeCell ref="C49:G49"/>
    <mergeCell ref="B42:B53"/>
    <mergeCell ref="D42:G42"/>
    <mergeCell ref="D43:G43"/>
    <mergeCell ref="D44:G44"/>
    <mergeCell ref="D45:G45"/>
    <mergeCell ref="C50:G50"/>
  </mergeCells>
  <conditionalFormatting sqref="J23 L46">
    <cfRule type="containsText" dxfId="41" priority="52" stopIfTrue="1" operator="containsText" text="Fail">
      <formula>NOT(ISERROR(SEARCH("Fail",J23)))</formula>
    </cfRule>
    <cfRule type="containsText" dxfId="40" priority="53" stopIfTrue="1" operator="containsText" text="Pass">
      <formula>NOT(ISERROR(SEARCH("Pass",J23)))</formula>
    </cfRule>
  </conditionalFormatting>
  <conditionalFormatting sqref="L43">
    <cfRule type="containsText" dxfId="39" priority="48" stopIfTrue="1" operator="containsText" text="Fail">
      <formula>NOT(ISERROR(SEARCH("Fail",L43)))</formula>
    </cfRule>
    <cfRule type="containsText" dxfId="38" priority="49" stopIfTrue="1" operator="containsText" text="Pass">
      <formula>NOT(ISERROR(SEARCH("Pass",L43)))</formula>
    </cfRule>
  </conditionalFormatting>
  <conditionalFormatting sqref="M43">
    <cfRule type="containsText" dxfId="37" priority="44" stopIfTrue="1" operator="containsText" text="Fail">
      <formula>NOT(ISERROR(SEARCH("Fail",M43)))</formula>
    </cfRule>
    <cfRule type="containsText" dxfId="36" priority="45" stopIfTrue="1" operator="containsText" text="Pass">
      <formula>NOT(ISERROR(SEARCH("Pass",M43)))</formula>
    </cfRule>
  </conditionalFormatting>
  <conditionalFormatting sqref="I23">
    <cfRule type="containsText" dxfId="35" priority="40" stopIfTrue="1" operator="containsText" text="Fail">
      <formula>NOT(ISERROR(SEARCH("Fail",I23)))</formula>
    </cfRule>
    <cfRule type="containsText" dxfId="34" priority="41" stopIfTrue="1" operator="containsText" text="Pass">
      <formula>NOT(ISERROR(SEARCH("Pass",I23)))</formula>
    </cfRule>
  </conditionalFormatting>
  <conditionalFormatting sqref="L44">
    <cfRule type="containsText" dxfId="33" priority="38" stopIfTrue="1" operator="containsText" text="Fail">
      <formula>NOT(ISERROR(SEARCH("Fail",L44)))</formula>
    </cfRule>
    <cfRule type="containsText" dxfId="32" priority="39" stopIfTrue="1" operator="containsText" text="Pass">
      <formula>NOT(ISERROR(SEARCH("Pass",L44)))</formula>
    </cfRule>
  </conditionalFormatting>
  <conditionalFormatting sqref="L45">
    <cfRule type="containsText" dxfId="31" priority="20" stopIfTrue="1" operator="containsText" text="Fail">
      <formula>NOT(ISERROR(SEARCH("Fail",L45)))</formula>
    </cfRule>
    <cfRule type="containsText" dxfId="30" priority="21" stopIfTrue="1" operator="containsText" text="Pass">
      <formula>NOT(ISERROR(SEARCH("Pass",L45)))</formula>
    </cfRule>
  </conditionalFormatting>
  <conditionalFormatting sqref="M44">
    <cfRule type="containsText" dxfId="29" priority="34" stopIfTrue="1" operator="containsText" text="Fail">
      <formula>NOT(ISERROR(SEARCH("Fail",M44)))</formula>
    </cfRule>
    <cfRule type="containsText" dxfId="28" priority="35" stopIfTrue="1" operator="containsText" text="Pass">
      <formula>NOT(ISERROR(SEARCH("Pass",M44)))</formula>
    </cfRule>
  </conditionalFormatting>
  <conditionalFormatting sqref="M45">
    <cfRule type="containsText" dxfId="27" priority="18" stopIfTrue="1" operator="containsText" text="Fail">
      <formula>NOT(ISERROR(SEARCH("Fail",M45)))</formula>
    </cfRule>
    <cfRule type="containsText" dxfId="26" priority="19" stopIfTrue="1" operator="containsText" text="Pass">
      <formula>NOT(ISERROR(SEARCH("Pass",M45)))</formula>
    </cfRule>
  </conditionalFormatting>
  <conditionalFormatting sqref="J39">
    <cfRule type="containsText" dxfId="25" priority="14" stopIfTrue="1" operator="containsText" text="Fail">
      <formula>NOT(ISERROR(SEARCH("Fail",J39)))</formula>
    </cfRule>
    <cfRule type="containsText" dxfId="24" priority="15" stopIfTrue="1" operator="containsText" text="Pass">
      <formula>NOT(ISERROR(SEARCH("Pass",J39)))</formula>
    </cfRule>
  </conditionalFormatting>
  <conditionalFormatting sqref="L41:M41">
    <cfRule type="containsText" dxfId="23" priority="10" stopIfTrue="1" operator="containsText" text="Fail">
      <formula>NOT(ISERROR(SEARCH("Fail",L41)))</formula>
    </cfRule>
    <cfRule type="containsText" dxfId="22" priority="11" stopIfTrue="1" operator="containsText" text="Pass">
      <formula>NOT(ISERROR(SEARCH("Pass",L41)))</formula>
    </cfRule>
  </conditionalFormatting>
  <conditionalFormatting sqref="I39">
    <cfRule type="containsText" dxfId="21" priority="8" stopIfTrue="1" operator="containsText" text="Fail">
      <formula>NOT(ISERROR(SEARCH("Fail",I39)))</formula>
    </cfRule>
    <cfRule type="containsText" dxfId="20" priority="9" stopIfTrue="1" operator="containsText" text="Pass">
      <formula>NOT(ISERROR(SEARCH("Pass",I39)))</formula>
    </cfRule>
  </conditionalFormatting>
  <conditionalFormatting sqref="M46">
    <cfRule type="containsText" dxfId="19" priority="2" stopIfTrue="1" operator="containsText" text="Fail">
      <formula>NOT(ISERROR(SEARCH("Fail",M46)))</formula>
    </cfRule>
    <cfRule type="containsText" dxfId="18" priority="3" stopIfTrue="1" operator="containsText" text="Pass">
      <formula>NOT(ISERROR(SEARCH("Pass",M46)))</formula>
    </cfRule>
  </conditionalFormatting>
  <conditionalFormatting sqref="K28:K36 K15:K20">
    <cfRule type="expression" dxfId="17" priority="54">
      <formula>K15&lt;#REF!</formula>
    </cfRule>
  </conditionalFormatting>
  <dataValidations count="1">
    <dataValidation type="list" allowBlank="1" showInputMessage="1" showErrorMessage="1" sqref="H11:H12" xr:uid="{9567DA17-4D90-4C32-8455-89C5BB63660C}">
      <formula1>"Pass, Fail"</formula1>
    </dataValidation>
  </dataValidations>
  <pageMargins left="0.25" right="0.25" top="0.75" bottom="0.75" header="0.3" footer="0.3"/>
  <pageSetup scale="43"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1BEE-93D3-4E69-9013-02947559C706}">
  <sheetPr>
    <pageSetUpPr fitToPage="1"/>
  </sheetPr>
  <dimension ref="B1:Y51"/>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38" t="s">
        <v>14</v>
      </c>
      <c r="J9" s="138" t="s">
        <v>15</v>
      </c>
      <c r="K9" s="138"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38" t="s">
        <v>47</v>
      </c>
      <c r="J26" s="138" t="s">
        <v>15</v>
      </c>
      <c r="K26" s="138" t="s">
        <v>16</v>
      </c>
    </row>
    <row r="27" spans="2:22" s="63" customFormat="1" ht="15.6" x14ac:dyDescent="0.3">
      <c r="B27" s="242"/>
      <c r="C27" s="56"/>
      <c r="D27" s="237" t="s">
        <v>105</v>
      </c>
      <c r="E27" s="238"/>
      <c r="F27" s="238"/>
      <c r="G27" s="238"/>
      <c r="H27" s="61">
        <f>MASTER!H79</f>
        <v>0</v>
      </c>
      <c r="I27" s="10">
        <f>J27/$J$36</f>
        <v>1</v>
      </c>
      <c r="J27" s="11">
        <v>500</v>
      </c>
      <c r="K27" s="12">
        <f>H27*J27</f>
        <v>0</v>
      </c>
    </row>
    <row r="28" spans="2:22" s="60" customFormat="1" ht="15.6" outlineLevel="1" x14ac:dyDescent="0.3">
      <c r="B28" s="242"/>
      <c r="C28" s="64" t="s">
        <v>106</v>
      </c>
      <c r="D28" s="239" t="s">
        <v>107</v>
      </c>
      <c r="E28" s="239"/>
      <c r="F28" s="239"/>
      <c r="G28" s="239"/>
      <c r="H28" s="65"/>
      <c r="I28" s="19"/>
      <c r="J28" s="20"/>
      <c r="K28" s="21"/>
    </row>
    <row r="29" spans="2:22" s="60" customFormat="1" ht="15.6" outlineLevel="1" x14ac:dyDescent="0.3">
      <c r="B29" s="242"/>
      <c r="C29" s="64" t="s">
        <v>106</v>
      </c>
      <c r="D29" s="239" t="s">
        <v>101</v>
      </c>
      <c r="E29" s="239"/>
      <c r="F29" s="239"/>
      <c r="G29" s="239"/>
      <c r="H29" s="66"/>
      <c r="I29" s="22"/>
      <c r="J29" s="23"/>
      <c r="K29" s="24"/>
    </row>
    <row r="30" spans="2:22" s="60" customFormat="1" ht="15.6" outlineLevel="1" x14ac:dyDescent="0.3">
      <c r="B30" s="242"/>
      <c r="C30" s="64" t="s">
        <v>106</v>
      </c>
      <c r="D30" s="239" t="s">
        <v>102</v>
      </c>
      <c r="E30" s="239"/>
      <c r="F30" s="239"/>
      <c r="G30" s="239"/>
      <c r="H30" s="66"/>
      <c r="I30" s="22"/>
      <c r="J30" s="23"/>
      <c r="K30" s="24"/>
    </row>
    <row r="31" spans="2:22" s="60" customFormat="1" ht="15.6" outlineLevel="1" x14ac:dyDescent="0.3">
      <c r="B31" s="242"/>
      <c r="C31" s="64" t="s">
        <v>106</v>
      </c>
      <c r="D31" s="239" t="s">
        <v>98</v>
      </c>
      <c r="E31" s="239"/>
      <c r="F31" s="239"/>
      <c r="G31" s="239"/>
      <c r="H31" s="66"/>
      <c r="I31" s="22"/>
      <c r="J31" s="23"/>
      <c r="K31" s="24"/>
    </row>
    <row r="32" spans="2:22" s="60" customFormat="1" ht="15.6" outlineLevel="1" x14ac:dyDescent="0.3">
      <c r="B32" s="242"/>
      <c r="C32" s="64" t="s">
        <v>106</v>
      </c>
      <c r="D32" s="239" t="s">
        <v>103</v>
      </c>
      <c r="E32" s="239"/>
      <c r="F32" s="239"/>
      <c r="G32" s="239"/>
      <c r="H32" s="66"/>
      <c r="I32" s="22"/>
      <c r="J32" s="23"/>
      <c r="K32" s="24"/>
    </row>
    <row r="33" spans="2:25" s="60" customFormat="1" ht="16.2" outlineLevel="1" thickBot="1" x14ac:dyDescent="0.35">
      <c r="B33" s="242"/>
      <c r="C33" s="87" t="s">
        <v>106</v>
      </c>
      <c r="D33" s="268" t="s">
        <v>108</v>
      </c>
      <c r="E33" s="268"/>
      <c r="F33" s="268"/>
      <c r="G33" s="268"/>
      <c r="H33" s="67"/>
      <c r="I33" s="25"/>
      <c r="J33" s="26"/>
      <c r="K33" s="27"/>
    </row>
    <row r="34" spans="2:25" s="48" customFormat="1" ht="16.2" thickBot="1" x14ac:dyDescent="0.35">
      <c r="B34" s="242"/>
      <c r="C34" s="121"/>
      <c r="D34" s="68"/>
      <c r="E34" s="68"/>
      <c r="F34" s="68"/>
      <c r="G34" s="68"/>
      <c r="H34" s="69"/>
      <c r="I34" s="68"/>
      <c r="J34" s="68"/>
      <c r="K34" s="70"/>
    </row>
    <row r="35" spans="2:25" s="55" customFormat="1" ht="16.2" thickBot="1" x14ac:dyDescent="0.35">
      <c r="B35" s="242"/>
      <c r="C35" s="244" t="s">
        <v>131</v>
      </c>
      <c r="D35" s="245"/>
      <c r="E35" s="245"/>
      <c r="F35" s="245"/>
      <c r="G35" s="246"/>
      <c r="H35" s="34" t="s">
        <v>41</v>
      </c>
      <c r="I35" s="34" t="s">
        <v>42</v>
      </c>
      <c r="J35" s="34" t="s">
        <v>15</v>
      </c>
      <c r="K35" s="34" t="s">
        <v>43</v>
      </c>
      <c r="L35" s="71"/>
      <c r="M35" s="71"/>
      <c r="N35" s="71"/>
      <c r="O35" s="71"/>
      <c r="P35" s="71"/>
      <c r="Q35" s="71"/>
    </row>
    <row r="36" spans="2:25" s="202" customFormat="1" ht="16.2" thickBot="1" x14ac:dyDescent="0.35">
      <c r="B36" s="243"/>
      <c r="C36" s="218"/>
      <c r="D36" s="273"/>
      <c r="E36" s="273"/>
      <c r="F36" s="273"/>
      <c r="G36" s="273"/>
      <c r="H36" s="219">
        <v>0.6</v>
      </c>
      <c r="I36" s="220">
        <f>K36/J36</f>
        <v>0</v>
      </c>
      <c r="J36" s="221">
        <f>J27</f>
        <v>500</v>
      </c>
      <c r="K36" s="222">
        <f>K27</f>
        <v>0</v>
      </c>
      <c r="L36" s="71"/>
      <c r="M36" s="71"/>
      <c r="N36" s="71"/>
      <c r="O36" s="71"/>
      <c r="P36" s="71"/>
      <c r="Q36" s="71"/>
    </row>
    <row r="37" spans="2:25" s="48" customFormat="1" ht="15.6" x14ac:dyDescent="0.3">
      <c r="B37" s="51"/>
      <c r="C37" s="73"/>
      <c r="D37" s="51"/>
      <c r="E37" s="51"/>
      <c r="F37" s="51"/>
      <c r="G37" s="51"/>
      <c r="H37" s="74"/>
      <c r="I37" s="75"/>
      <c r="J37" s="76"/>
      <c r="K37" s="77"/>
      <c r="M37" s="50"/>
      <c r="N37" s="50"/>
      <c r="O37" s="50"/>
      <c r="P37" s="50"/>
      <c r="Q37" s="50"/>
      <c r="R37" s="50"/>
      <c r="S37" s="50"/>
    </row>
    <row r="38" spans="2:25" s="48" customFormat="1" ht="16.2" thickBot="1" x14ac:dyDescent="0.35">
      <c r="B38" s="78"/>
      <c r="C38" s="79"/>
      <c r="D38" s="80"/>
      <c r="E38" s="80"/>
      <c r="F38" s="80"/>
      <c r="G38" s="80"/>
      <c r="H38" s="81"/>
      <c r="I38" s="82"/>
      <c r="J38" s="4"/>
      <c r="K38" s="4"/>
      <c r="L38" s="3"/>
      <c r="M38" s="2"/>
      <c r="N38" s="83"/>
      <c r="O38" s="83"/>
      <c r="P38" s="83"/>
      <c r="Q38" s="83"/>
      <c r="R38" s="83"/>
      <c r="S38" s="83"/>
      <c r="T38" s="83"/>
      <c r="U38" s="84"/>
      <c r="V38" s="84"/>
      <c r="W38" s="84"/>
      <c r="X38" s="84"/>
      <c r="Y38" s="84"/>
    </row>
    <row r="39" spans="2:25" s="55" customFormat="1" ht="31.8" thickBot="1" x14ac:dyDescent="0.35">
      <c r="B39" s="288" t="s">
        <v>132</v>
      </c>
      <c r="C39" s="139" t="s">
        <v>133</v>
      </c>
      <c r="D39" s="291" t="s">
        <v>134</v>
      </c>
      <c r="E39" s="292"/>
      <c r="F39" s="292"/>
      <c r="G39" s="293"/>
      <c r="H39" s="88" t="s">
        <v>135</v>
      </c>
      <c r="I39" s="89" t="s">
        <v>136</v>
      </c>
      <c r="J39" s="89" t="s">
        <v>14</v>
      </c>
      <c r="K39" s="89" t="s">
        <v>15</v>
      </c>
      <c r="L39" s="89" t="s">
        <v>16</v>
      </c>
      <c r="M39" s="90"/>
      <c r="N39" s="71"/>
      <c r="O39" s="71"/>
      <c r="P39" s="71"/>
      <c r="Q39" s="71"/>
      <c r="R39" s="71"/>
      <c r="S39" s="71"/>
      <c r="T39" s="71"/>
    </row>
    <row r="40" spans="2:25" s="48" customFormat="1" ht="31.2" x14ac:dyDescent="0.3">
      <c r="B40" s="289"/>
      <c r="C40" s="142" t="s">
        <v>141</v>
      </c>
      <c r="D40" s="297" t="s">
        <v>142</v>
      </c>
      <c r="E40" s="297"/>
      <c r="F40" s="297"/>
      <c r="G40" s="298"/>
      <c r="H40" s="143">
        <v>0</v>
      </c>
      <c r="I40" s="143">
        <v>0</v>
      </c>
      <c r="J40" s="32">
        <f>K40/$K$44</f>
        <v>0.12</v>
      </c>
      <c r="K40" s="14">
        <v>36</v>
      </c>
      <c r="L40" s="144">
        <f t="shared" ref="L40:L42" si="0">IFERROR(K40*(H40/I40), 0)</f>
        <v>0</v>
      </c>
      <c r="M40" s="51"/>
      <c r="N40" s="50"/>
      <c r="O40" s="50"/>
      <c r="P40" s="50"/>
      <c r="Q40" s="50"/>
      <c r="R40" s="50"/>
      <c r="S40" s="50"/>
      <c r="T40" s="50"/>
    </row>
    <row r="41" spans="2:25" s="48" customFormat="1" ht="31.2" x14ac:dyDescent="0.3">
      <c r="B41" s="289"/>
      <c r="C41" s="91" t="s">
        <v>147</v>
      </c>
      <c r="D41" s="283" t="s">
        <v>148</v>
      </c>
      <c r="E41" s="283"/>
      <c r="F41" s="283"/>
      <c r="G41" s="284"/>
      <c r="H41" s="92">
        <v>0</v>
      </c>
      <c r="I41" s="92">
        <v>0</v>
      </c>
      <c r="J41" s="93">
        <f>K41/$K$44</f>
        <v>0.12</v>
      </c>
      <c r="K41" s="94">
        <v>36</v>
      </c>
      <c r="L41" s="5">
        <f t="shared" si="0"/>
        <v>0</v>
      </c>
      <c r="M41" s="51"/>
      <c r="N41" s="50"/>
      <c r="O41" s="50"/>
      <c r="P41" s="50"/>
      <c r="Q41" s="50"/>
      <c r="R41" s="50"/>
      <c r="S41" s="50"/>
      <c r="T41" s="50"/>
    </row>
    <row r="42" spans="2:25" s="48" customFormat="1" ht="31.2" x14ac:dyDescent="0.3">
      <c r="B42" s="289"/>
      <c r="C42" s="91" t="s">
        <v>153</v>
      </c>
      <c r="D42" s="287" t="s">
        <v>154</v>
      </c>
      <c r="E42" s="283"/>
      <c r="F42" s="283"/>
      <c r="G42" s="284"/>
      <c r="H42" s="95">
        <v>0</v>
      </c>
      <c r="I42" s="95">
        <v>0</v>
      </c>
      <c r="J42" s="96">
        <f>K42/$K$44</f>
        <v>0.12</v>
      </c>
      <c r="K42" s="97">
        <v>36</v>
      </c>
      <c r="L42" s="18">
        <f t="shared" si="0"/>
        <v>0</v>
      </c>
      <c r="M42" s="2"/>
      <c r="N42" s="50"/>
      <c r="O42" s="50"/>
      <c r="P42" s="50"/>
      <c r="Q42" s="50"/>
      <c r="R42" s="50"/>
      <c r="S42" s="50"/>
      <c r="T42" s="50"/>
    </row>
    <row r="43" spans="2:25" s="48" customFormat="1" ht="47.4" thickBot="1" x14ac:dyDescent="0.35">
      <c r="B43" s="289"/>
      <c r="C43" s="99" t="s">
        <v>155</v>
      </c>
      <c r="D43" s="285" t="s">
        <v>158</v>
      </c>
      <c r="E43" s="285"/>
      <c r="F43" s="285"/>
      <c r="G43" s="286"/>
      <c r="H43" s="100">
        <v>0</v>
      </c>
      <c r="I43" s="100">
        <v>0</v>
      </c>
      <c r="J43" s="101">
        <f>K43/$K$44</f>
        <v>0.64</v>
      </c>
      <c r="K43" s="102">
        <v>192</v>
      </c>
      <c r="L43" s="6">
        <f>IFERROR(K43*(I43/H43), 0)</f>
        <v>0</v>
      </c>
      <c r="M43" s="51"/>
      <c r="N43" s="50"/>
      <c r="O43" s="50"/>
      <c r="P43" s="50"/>
      <c r="Q43" s="50"/>
      <c r="R43" s="50"/>
      <c r="S43" s="50"/>
      <c r="T43" s="50"/>
    </row>
    <row r="44" spans="2:25" s="48" customFormat="1" ht="16.2" thickBot="1" x14ac:dyDescent="0.35">
      <c r="B44" s="289"/>
      <c r="C44" s="103"/>
      <c r="D44" s="104"/>
      <c r="E44" s="104"/>
      <c r="F44" s="104"/>
      <c r="G44" s="104"/>
      <c r="H44" s="105"/>
      <c r="I44" s="106"/>
      <c r="J44" s="106" t="s">
        <v>159</v>
      </c>
      <c r="K44" s="16">
        <f>SUM(K40:K43)</f>
        <v>300</v>
      </c>
      <c r="L44" s="214">
        <f>SUM(L40:L43)</f>
        <v>0</v>
      </c>
    </row>
    <row r="45" spans="2:25" s="48" customFormat="1" ht="16.2" thickBot="1" x14ac:dyDescent="0.35">
      <c r="B45" s="289"/>
      <c r="C45" s="107"/>
      <c r="D45" s="68"/>
      <c r="E45" s="68"/>
      <c r="F45" s="68"/>
      <c r="G45" s="68"/>
      <c r="H45" s="69"/>
      <c r="I45" s="68"/>
      <c r="J45" s="68"/>
      <c r="K45" s="68"/>
      <c r="L45" s="70"/>
      <c r="N45" s="50"/>
      <c r="O45" s="50"/>
      <c r="P45" s="50"/>
      <c r="Q45" s="50"/>
      <c r="R45" s="50"/>
      <c r="S45" s="50"/>
      <c r="T45" s="50"/>
    </row>
    <row r="46" spans="2:25" s="48" customFormat="1" ht="16.2" thickBot="1" x14ac:dyDescent="0.35">
      <c r="B46" s="289"/>
      <c r="C46" s="274" t="s">
        <v>13</v>
      </c>
      <c r="D46" s="275"/>
      <c r="E46" s="275"/>
      <c r="F46" s="275"/>
      <c r="G46" s="276"/>
      <c r="H46" s="34" t="s">
        <v>41</v>
      </c>
      <c r="I46" s="34" t="s">
        <v>42</v>
      </c>
      <c r="J46" s="108" t="s">
        <v>15</v>
      </c>
      <c r="K46" s="34" t="s">
        <v>43</v>
      </c>
      <c r="L46" s="229"/>
      <c r="M46" s="50"/>
      <c r="N46" s="50"/>
    </row>
    <row r="47" spans="2:25" s="48" customFormat="1" ht="15.45" customHeight="1" x14ac:dyDescent="0.3">
      <c r="B47" s="289"/>
      <c r="C47" s="277" t="s">
        <v>160</v>
      </c>
      <c r="D47" s="278"/>
      <c r="E47" s="278"/>
      <c r="F47" s="278"/>
      <c r="G47" s="279"/>
      <c r="H47" s="109">
        <f>H23</f>
        <v>0.6</v>
      </c>
      <c r="I47" s="32">
        <f>I23</f>
        <v>0</v>
      </c>
      <c r="J47" s="110">
        <f>J23</f>
        <v>200</v>
      </c>
      <c r="K47" s="14">
        <f>K23</f>
        <v>0</v>
      </c>
      <c r="L47" s="229"/>
      <c r="M47" s="50"/>
      <c r="N47" s="50"/>
    </row>
    <row r="48" spans="2:25" s="48" customFormat="1" ht="15.6" x14ac:dyDescent="0.3">
      <c r="B48" s="289"/>
      <c r="C48" s="294" t="s">
        <v>161</v>
      </c>
      <c r="D48" s="295"/>
      <c r="E48" s="295"/>
      <c r="F48" s="295"/>
      <c r="G48" s="296"/>
      <c r="H48" s="111">
        <f>H36</f>
        <v>0.6</v>
      </c>
      <c r="I48" s="33">
        <f>I36</f>
        <v>0</v>
      </c>
      <c r="J48" s="112">
        <f>J36</f>
        <v>500</v>
      </c>
      <c r="K48" s="17">
        <f>K36</f>
        <v>0</v>
      </c>
      <c r="L48" s="229"/>
      <c r="M48" s="50"/>
      <c r="N48" s="50"/>
    </row>
    <row r="49" spans="2:20" s="62" customFormat="1" ht="16.2" thickBot="1" x14ac:dyDescent="0.35">
      <c r="B49" s="289"/>
      <c r="C49" s="280" t="s">
        <v>162</v>
      </c>
      <c r="D49" s="281"/>
      <c r="E49" s="281"/>
      <c r="F49" s="281"/>
      <c r="G49" s="282"/>
      <c r="H49" s="113" t="s">
        <v>19</v>
      </c>
      <c r="I49" s="113" t="s">
        <v>19</v>
      </c>
      <c r="J49" s="114">
        <f>K44</f>
        <v>300</v>
      </c>
      <c r="K49" s="114">
        <f>L44</f>
        <v>0</v>
      </c>
      <c r="L49" s="230"/>
      <c r="M49" s="115"/>
      <c r="N49" s="115"/>
      <c r="O49" s="115"/>
      <c r="P49" s="115"/>
      <c r="Q49" s="115"/>
      <c r="R49" s="115"/>
    </row>
    <row r="50" spans="2:20" s="48" customFormat="1" ht="16.2" thickBot="1" x14ac:dyDescent="0.35">
      <c r="B50" s="290"/>
      <c r="C50" s="116"/>
      <c r="D50" s="117"/>
      <c r="E50" s="117"/>
      <c r="F50" s="117"/>
      <c r="G50" s="117"/>
      <c r="H50" s="118">
        <v>0.6</v>
      </c>
      <c r="I50" s="212">
        <f>K50/J50</f>
        <v>0</v>
      </c>
      <c r="J50" s="15">
        <f>SUM(J47:J49)</f>
        <v>1000</v>
      </c>
      <c r="K50" s="215">
        <f>SUM(K47:K49)</f>
        <v>0</v>
      </c>
      <c r="L50" s="231"/>
      <c r="M50" s="50"/>
      <c r="N50" s="50"/>
      <c r="O50" s="50"/>
      <c r="P50" s="50"/>
      <c r="Q50" s="50"/>
      <c r="R50" s="50"/>
    </row>
    <row r="51" spans="2:20" x14ac:dyDescent="0.3">
      <c r="M51" s="39"/>
      <c r="T51" s="35"/>
    </row>
  </sheetData>
  <mergeCells count="43">
    <mergeCell ref="D6:G6"/>
    <mergeCell ref="N6:Q6"/>
    <mergeCell ref="C2:L2"/>
    <mergeCell ref="C3:L3"/>
    <mergeCell ref="N4:Q4"/>
    <mergeCell ref="D5:G5"/>
    <mergeCell ref="N5:Q5"/>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C35:G35"/>
    <mergeCell ref="D27:G27"/>
    <mergeCell ref="D28:G28"/>
    <mergeCell ref="D23:G23"/>
    <mergeCell ref="B26:B36"/>
    <mergeCell ref="D26:G26"/>
    <mergeCell ref="D29:G29"/>
    <mergeCell ref="D30:G30"/>
    <mergeCell ref="D31:G31"/>
    <mergeCell ref="D32:G32"/>
    <mergeCell ref="D33:G33"/>
    <mergeCell ref="D36:G36"/>
    <mergeCell ref="B39:B50"/>
    <mergeCell ref="D39:G39"/>
    <mergeCell ref="D40:G40"/>
    <mergeCell ref="D41:G41"/>
    <mergeCell ref="C47:G47"/>
    <mergeCell ref="C48:G48"/>
    <mergeCell ref="C49:G49"/>
    <mergeCell ref="D42:G42"/>
    <mergeCell ref="D43:G43"/>
    <mergeCell ref="C46:G46"/>
  </mergeCells>
  <conditionalFormatting sqref="J23 L42:M42">
    <cfRule type="containsText" dxfId="16" priority="52" stopIfTrue="1" operator="containsText" text="Fail">
      <formula>NOT(ISERROR(SEARCH("Fail",J23)))</formula>
    </cfRule>
    <cfRule type="containsText" dxfId="15" priority="53" stopIfTrue="1" operator="containsText" text="Pass">
      <formula>NOT(ISERROR(SEARCH("Pass",J23)))</formula>
    </cfRule>
  </conditionalFormatting>
  <conditionalFormatting sqref="I23">
    <cfRule type="containsText" dxfId="14" priority="40" stopIfTrue="1" operator="containsText" text="Fail">
      <formula>NOT(ISERROR(SEARCH("Fail",I23)))</formula>
    </cfRule>
    <cfRule type="containsText" dxfId="13" priority="41" stopIfTrue="1" operator="containsText" text="Pass">
      <formula>NOT(ISERROR(SEARCH("Pass",I23)))</formula>
    </cfRule>
  </conditionalFormatting>
  <conditionalFormatting sqref="L43">
    <cfRule type="containsText" dxfId="12" priority="32" stopIfTrue="1" operator="containsText" text="Fail">
      <formula>NOT(ISERROR(SEARCH("Fail",L43)))</formula>
    </cfRule>
    <cfRule type="containsText" dxfId="11" priority="33" stopIfTrue="1" operator="containsText" text="Pass">
      <formula>NOT(ISERROR(SEARCH("Pass",L43)))</formula>
    </cfRule>
  </conditionalFormatting>
  <conditionalFormatting sqref="L40">
    <cfRule type="containsText" dxfId="10" priority="26" stopIfTrue="1" operator="containsText" text="Fail">
      <formula>NOT(ISERROR(SEARCH("Fail",L40)))</formula>
    </cfRule>
    <cfRule type="containsText" dxfId="9" priority="27" stopIfTrue="1" operator="containsText" text="Pass">
      <formula>NOT(ISERROR(SEARCH("Pass",L40)))</formula>
    </cfRule>
  </conditionalFormatting>
  <conditionalFormatting sqref="L41">
    <cfRule type="containsText" dxfId="8" priority="16" stopIfTrue="1" operator="containsText" text="Fail">
      <formula>NOT(ISERROR(SEARCH("Fail",L41)))</formula>
    </cfRule>
    <cfRule type="containsText" dxfId="7" priority="17" stopIfTrue="1" operator="containsText" text="Pass">
      <formula>NOT(ISERROR(SEARCH("Pass",L41)))</formula>
    </cfRule>
  </conditionalFormatting>
  <conditionalFormatting sqref="J36">
    <cfRule type="containsText" dxfId="6" priority="14" stopIfTrue="1" operator="containsText" text="Fail">
      <formula>NOT(ISERROR(SEARCH("Fail",J36)))</formula>
    </cfRule>
    <cfRule type="containsText" dxfId="5" priority="15" stopIfTrue="1" operator="containsText" text="Pass">
      <formula>NOT(ISERROR(SEARCH("Pass",J36)))</formula>
    </cfRule>
  </conditionalFormatting>
  <conditionalFormatting sqref="L38:M38">
    <cfRule type="containsText" dxfId="4" priority="10" stopIfTrue="1" operator="containsText" text="Fail">
      <formula>NOT(ISERROR(SEARCH("Fail",L38)))</formula>
    </cfRule>
    <cfRule type="containsText" dxfId="3" priority="11" stopIfTrue="1" operator="containsText" text="Pass">
      <formula>NOT(ISERROR(SEARCH("Pass",L38)))</formula>
    </cfRule>
  </conditionalFormatting>
  <conditionalFormatting sqref="I36">
    <cfRule type="containsText" dxfId="2" priority="8" stopIfTrue="1" operator="containsText" text="Fail">
      <formula>NOT(ISERROR(SEARCH("Fail",I36)))</formula>
    </cfRule>
    <cfRule type="containsText" dxfId="1" priority="9" stopIfTrue="1" operator="containsText" text="Pass">
      <formula>NOT(ISERROR(SEARCH("Pass",I36)))</formula>
    </cfRule>
  </conditionalFormatting>
  <conditionalFormatting sqref="K28:K33 K15:K20">
    <cfRule type="expression" dxfId="0" priority="54">
      <formula>K15&lt;#REF!</formula>
    </cfRule>
  </conditionalFormatting>
  <dataValidations count="1">
    <dataValidation type="list" allowBlank="1" showInputMessage="1" showErrorMessage="1" sqref="H11:H12" xr:uid="{F897F0CB-E70C-411F-9089-226C0B216C79}">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12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45" customHeight="1" x14ac:dyDescent="0.3">
      <c r="C3" s="269" t="s">
        <v>8</v>
      </c>
      <c r="D3" s="269"/>
      <c r="E3" s="269"/>
      <c r="F3" s="269"/>
      <c r="G3" s="269"/>
      <c r="H3" s="269"/>
      <c r="I3" s="269"/>
      <c r="J3" s="269"/>
      <c r="K3" s="269"/>
      <c r="L3" s="269"/>
      <c r="N3" s="203"/>
      <c r="O3" s="203"/>
      <c r="P3" s="42"/>
      <c r="Q3" s="42"/>
      <c r="R3" s="42"/>
      <c r="S3" s="42"/>
      <c r="T3" s="42"/>
    </row>
    <row r="4" spans="2:23" s="40" customFormat="1" ht="15.45" customHeight="1" thickBot="1" x14ac:dyDescent="0.35">
      <c r="C4" s="43"/>
      <c r="H4" s="42"/>
      <c r="I4" s="44"/>
      <c r="J4" s="45"/>
      <c r="K4" s="45"/>
      <c r="L4" s="45"/>
      <c r="M4" s="45"/>
      <c r="N4" s="265"/>
      <c r="O4" s="265"/>
      <c r="P4" s="265"/>
      <c r="Q4" s="265"/>
      <c r="R4" s="164"/>
      <c r="S4" s="164"/>
      <c r="T4" s="164"/>
    </row>
    <row r="5" spans="2:23" s="40" customFormat="1" ht="15.45" customHeight="1" x14ac:dyDescent="0.3">
      <c r="C5" s="204" t="s">
        <v>163</v>
      </c>
      <c r="D5" s="266"/>
      <c r="E5" s="266"/>
      <c r="F5" s="266"/>
      <c r="G5" s="267"/>
      <c r="H5" s="42"/>
      <c r="I5" s="46"/>
      <c r="J5" s="47"/>
      <c r="K5" s="47"/>
      <c r="L5" s="47"/>
      <c r="M5" s="47"/>
      <c r="N5" s="253"/>
      <c r="O5" s="253"/>
      <c r="P5" s="253"/>
      <c r="Q5" s="253"/>
      <c r="R5" s="162"/>
      <c r="S5" s="162"/>
      <c r="T5" s="162"/>
    </row>
    <row r="6" spans="2:23" s="40" customFormat="1" ht="15.45" customHeight="1" thickBot="1" x14ac:dyDescent="0.35">
      <c r="C6" s="205" t="s">
        <v>9</v>
      </c>
      <c r="D6" s="251"/>
      <c r="E6" s="251"/>
      <c r="F6" s="251"/>
      <c r="G6" s="252"/>
      <c r="H6" s="42"/>
      <c r="I6" s="46"/>
      <c r="J6" s="47"/>
      <c r="K6" s="47"/>
      <c r="L6" s="47"/>
      <c r="M6" s="47"/>
      <c r="N6" s="253"/>
      <c r="O6" s="253"/>
      <c r="P6" s="253"/>
      <c r="Q6" s="253"/>
      <c r="R6" s="162"/>
      <c r="S6" s="162"/>
      <c r="T6" s="162"/>
    </row>
    <row r="7" spans="2:23" s="48" customFormat="1" ht="15.45" customHeight="1" x14ac:dyDescent="0.3">
      <c r="C7" s="49"/>
      <c r="H7" s="50"/>
      <c r="I7" s="51"/>
    </row>
    <row r="8" spans="2:23" s="48" customFormat="1" ht="15.45" customHeight="1"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130" t="s">
        <v>21</v>
      </c>
      <c r="D11" s="255" t="s">
        <v>22</v>
      </c>
      <c r="E11" s="255"/>
      <c r="F11" s="255"/>
      <c r="G11" s="255"/>
      <c r="H11" s="206"/>
      <c r="I11" s="131" t="s">
        <v>23</v>
      </c>
      <c r="J11" s="132" t="s">
        <v>24</v>
      </c>
      <c r="K11" s="133" t="s">
        <v>25</v>
      </c>
      <c r="L11" s="59"/>
      <c r="M11" s="59"/>
      <c r="N11" s="59"/>
      <c r="O11" s="59"/>
      <c r="P11" s="59"/>
      <c r="Q11" s="59"/>
      <c r="R11" s="59"/>
      <c r="S11" s="59"/>
      <c r="T11" s="59"/>
      <c r="U11" s="59"/>
      <c r="V11" s="59"/>
      <c r="W11" s="59"/>
    </row>
    <row r="12" spans="2:23" s="60" customFormat="1" ht="15.45" customHeight="1" x14ac:dyDescent="0.3">
      <c r="B12" s="242"/>
      <c r="C12" s="130" t="s">
        <v>26</v>
      </c>
      <c r="D12" s="256" t="s">
        <v>27</v>
      </c>
      <c r="E12" s="257"/>
      <c r="F12" s="257"/>
      <c r="G12" s="257"/>
      <c r="H12" s="206"/>
      <c r="I12" s="131" t="s">
        <v>23</v>
      </c>
      <c r="J12" s="132" t="s">
        <v>24</v>
      </c>
      <c r="K12" s="133" t="s">
        <v>25</v>
      </c>
      <c r="L12" s="59"/>
      <c r="M12" s="59"/>
      <c r="N12" s="59"/>
      <c r="O12" s="59"/>
      <c r="P12" s="59"/>
      <c r="Q12" s="59"/>
      <c r="R12" s="59"/>
      <c r="S12" s="59"/>
      <c r="T12" s="59"/>
      <c r="U12" s="59"/>
      <c r="V12" s="59"/>
      <c r="W12" s="59"/>
    </row>
    <row r="13" spans="2:23" s="60" customFormat="1" ht="16.05" customHeight="1" thickBot="1" x14ac:dyDescent="0.35">
      <c r="B13" s="242"/>
      <c r="C13" s="130" t="s">
        <v>28</v>
      </c>
      <c r="D13" s="255" t="s">
        <v>29</v>
      </c>
      <c r="E13" s="255"/>
      <c r="F13" s="255"/>
      <c r="G13" s="255"/>
      <c r="H13" s="134" t="s">
        <v>30</v>
      </c>
      <c r="I13" s="131" t="s">
        <v>31</v>
      </c>
      <c r="J13" s="132" t="s">
        <v>31</v>
      </c>
      <c r="K13" s="133" t="s">
        <v>25</v>
      </c>
      <c r="L13" s="59"/>
      <c r="M13" s="59"/>
      <c r="N13" s="59"/>
      <c r="O13" s="59"/>
      <c r="P13" s="59"/>
      <c r="Q13" s="59"/>
      <c r="R13" s="59"/>
      <c r="S13" s="59"/>
      <c r="T13" s="59"/>
      <c r="U13" s="59"/>
      <c r="V13" s="59"/>
      <c r="W13" s="59"/>
    </row>
    <row r="14" spans="2:23" s="63" customFormat="1" ht="31.05" customHeight="1" x14ac:dyDescent="0.3">
      <c r="B14" s="242"/>
      <c r="C14" s="56" t="s">
        <v>32</v>
      </c>
      <c r="D14" s="237" t="s">
        <v>33</v>
      </c>
      <c r="E14" s="238"/>
      <c r="F14" s="238"/>
      <c r="G14" s="238"/>
      <c r="H14" s="61">
        <f>MASTER!H14</f>
        <v>0</v>
      </c>
      <c r="I14" s="10">
        <v>1</v>
      </c>
      <c r="J14" s="11">
        <v>200</v>
      </c>
      <c r="K14" s="120">
        <f>H14*J14</f>
        <v>0</v>
      </c>
      <c r="L14" s="62"/>
    </row>
    <row r="15" spans="2:23" s="60" customFormat="1" ht="46.8" outlineLevel="2" x14ac:dyDescent="0.3">
      <c r="B15" s="242"/>
      <c r="C15" s="135" t="s">
        <v>33</v>
      </c>
      <c r="D15" s="239" t="s">
        <v>34</v>
      </c>
      <c r="E15" s="239"/>
      <c r="F15" s="239"/>
      <c r="G15" s="239"/>
      <c r="H15" s="65"/>
      <c r="I15" s="19"/>
      <c r="J15" s="20"/>
      <c r="K15" s="21"/>
    </row>
    <row r="16" spans="2:23" s="60" customFormat="1" ht="46.8" outlineLevel="2" x14ac:dyDescent="0.3">
      <c r="B16" s="242"/>
      <c r="C16" s="135" t="s">
        <v>33</v>
      </c>
      <c r="D16" s="258" t="s">
        <v>35</v>
      </c>
      <c r="E16" s="259"/>
      <c r="F16" s="259"/>
      <c r="G16" s="260"/>
      <c r="H16" s="66"/>
      <c r="I16" s="22"/>
      <c r="J16" s="23"/>
      <c r="K16" s="24"/>
    </row>
    <row r="17" spans="2:24" s="60" customFormat="1" ht="46.8" outlineLevel="2" x14ac:dyDescent="0.3">
      <c r="B17" s="242"/>
      <c r="C17" s="135" t="s">
        <v>33</v>
      </c>
      <c r="D17" s="258" t="s">
        <v>36</v>
      </c>
      <c r="E17" s="259"/>
      <c r="F17" s="259"/>
      <c r="G17" s="260"/>
      <c r="H17" s="66"/>
      <c r="I17" s="22"/>
      <c r="J17" s="23"/>
      <c r="K17" s="24"/>
    </row>
    <row r="18" spans="2:24" s="60" customFormat="1" ht="46.8" outlineLevel="2" x14ac:dyDescent="0.3">
      <c r="B18" s="242"/>
      <c r="C18" s="135" t="s">
        <v>33</v>
      </c>
      <c r="D18" s="258" t="s">
        <v>37</v>
      </c>
      <c r="E18" s="259"/>
      <c r="F18" s="259"/>
      <c r="G18" s="260"/>
      <c r="H18" s="66"/>
      <c r="I18" s="22"/>
      <c r="J18" s="23"/>
      <c r="K18" s="24"/>
    </row>
    <row r="19" spans="2:24" s="60" customFormat="1" ht="46.8" outlineLevel="2" x14ac:dyDescent="0.3">
      <c r="B19" s="242"/>
      <c r="C19" s="135" t="s">
        <v>33</v>
      </c>
      <c r="D19" s="258" t="s">
        <v>38</v>
      </c>
      <c r="E19" s="259"/>
      <c r="F19" s="259"/>
      <c r="G19" s="260"/>
      <c r="H19" s="66"/>
      <c r="I19" s="22"/>
      <c r="J19" s="23"/>
      <c r="K19" s="24"/>
    </row>
    <row r="20" spans="2:24" s="60" customFormat="1" ht="47.4" outlineLevel="2" thickBot="1" x14ac:dyDescent="0.35">
      <c r="B20" s="242"/>
      <c r="C20" s="140" t="s">
        <v>33</v>
      </c>
      <c r="D20" s="248" t="s">
        <v>39</v>
      </c>
      <c r="E20" s="249"/>
      <c r="F20" s="249"/>
      <c r="G20" s="250"/>
      <c r="H20" s="67"/>
      <c r="I20" s="25"/>
      <c r="J20" s="26"/>
      <c r="K20" s="27"/>
    </row>
    <row r="21" spans="2:24" s="48" customFormat="1" ht="16.2" thickBot="1" x14ac:dyDescent="0.35">
      <c r="B21" s="242"/>
      <c r="C21" s="121"/>
      <c r="D21" s="68"/>
      <c r="E21" s="68"/>
      <c r="F21" s="68"/>
      <c r="G21" s="68"/>
      <c r="H21" s="69"/>
      <c r="I21" s="68"/>
      <c r="J21" s="68"/>
      <c r="K21" s="70"/>
    </row>
    <row r="22" spans="2:24"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4"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4" s="48" customFormat="1" ht="15.6" x14ac:dyDescent="0.3">
      <c r="B24" s="51"/>
      <c r="C24" s="73"/>
      <c r="D24" s="51"/>
      <c r="E24" s="51"/>
      <c r="F24" s="51"/>
      <c r="G24" s="51"/>
      <c r="H24" s="74"/>
      <c r="I24" s="75"/>
      <c r="J24" s="76"/>
      <c r="K24" s="77"/>
      <c r="L24" s="50"/>
      <c r="M24" s="50"/>
      <c r="N24" s="50"/>
      <c r="O24" s="50"/>
      <c r="P24" s="50"/>
      <c r="Q24" s="50"/>
    </row>
    <row r="25" spans="2:24" s="48" customFormat="1" ht="16.2" thickBot="1" x14ac:dyDescent="0.35">
      <c r="B25" s="78"/>
      <c r="C25" s="79"/>
      <c r="D25" s="80"/>
      <c r="E25" s="80"/>
      <c r="F25" s="80"/>
      <c r="G25" s="80"/>
      <c r="H25" s="81"/>
      <c r="I25" s="82"/>
      <c r="J25" s="4"/>
      <c r="K25" s="4"/>
      <c r="L25" s="2"/>
      <c r="M25" s="83"/>
      <c r="N25" s="83"/>
      <c r="O25" s="83"/>
      <c r="P25" s="83"/>
      <c r="Q25" s="83"/>
      <c r="R25" s="83"/>
      <c r="S25" s="83"/>
      <c r="T25" s="84"/>
      <c r="U25" s="84"/>
      <c r="V25" s="84"/>
      <c r="W25" s="84"/>
      <c r="X25" s="84"/>
    </row>
    <row r="26" spans="2:24" s="55" customFormat="1" ht="31.8" thickBot="1" x14ac:dyDescent="0.35">
      <c r="B26" s="241" t="s">
        <v>44</v>
      </c>
      <c r="C26" s="53" t="s">
        <v>45</v>
      </c>
      <c r="D26" s="244" t="s">
        <v>46</v>
      </c>
      <c r="E26" s="245"/>
      <c r="F26" s="245"/>
      <c r="G26" s="246"/>
      <c r="H26" s="54" t="s">
        <v>13</v>
      </c>
      <c r="I26" s="163" t="s">
        <v>47</v>
      </c>
      <c r="J26" s="163" t="s">
        <v>15</v>
      </c>
      <c r="K26" s="163" t="s">
        <v>16</v>
      </c>
      <c r="L26" s="62"/>
    </row>
    <row r="27" spans="2:24" s="63" customFormat="1" ht="15.6" x14ac:dyDescent="0.3">
      <c r="B27" s="242"/>
      <c r="C27" s="56"/>
      <c r="D27" s="237" t="s">
        <v>109</v>
      </c>
      <c r="E27" s="238"/>
      <c r="F27" s="238"/>
      <c r="G27" s="238"/>
      <c r="H27" s="61">
        <f>MASTER!H27</f>
        <v>0</v>
      </c>
      <c r="I27" s="10">
        <f>J27/$J$98</f>
        <v>0.12</v>
      </c>
      <c r="J27" s="11">
        <v>60</v>
      </c>
      <c r="K27" s="12">
        <f>H27*J27</f>
        <v>0</v>
      </c>
    </row>
    <row r="28" spans="2:24" s="60" customFormat="1" ht="15.6" outlineLevel="1" x14ac:dyDescent="0.3">
      <c r="B28" s="242"/>
      <c r="C28" s="64" t="s">
        <v>49</v>
      </c>
      <c r="D28" s="239" t="s">
        <v>110</v>
      </c>
      <c r="E28" s="239"/>
      <c r="F28" s="239"/>
      <c r="G28" s="239"/>
      <c r="H28" s="65"/>
      <c r="I28" s="19"/>
      <c r="J28" s="20"/>
      <c r="K28" s="21"/>
    </row>
    <row r="29" spans="2:24" s="60" customFormat="1" ht="15.6" outlineLevel="1" x14ac:dyDescent="0.3">
      <c r="B29" s="242"/>
      <c r="C29" s="64" t="s">
        <v>49</v>
      </c>
      <c r="D29" s="239" t="s">
        <v>51</v>
      </c>
      <c r="E29" s="239"/>
      <c r="F29" s="239"/>
      <c r="G29" s="239"/>
      <c r="H29" s="66"/>
      <c r="I29" s="22"/>
      <c r="J29" s="23"/>
      <c r="K29" s="24"/>
    </row>
    <row r="30" spans="2:24" s="60" customFormat="1" ht="15.6" outlineLevel="1" x14ac:dyDescent="0.3">
      <c r="B30" s="242"/>
      <c r="C30" s="64" t="s">
        <v>49</v>
      </c>
      <c r="D30" s="239" t="s">
        <v>111</v>
      </c>
      <c r="E30" s="239"/>
      <c r="F30" s="239"/>
      <c r="G30" s="239"/>
      <c r="H30" s="66"/>
      <c r="I30" s="22"/>
      <c r="J30" s="23"/>
      <c r="K30" s="24"/>
    </row>
    <row r="31" spans="2:24" s="60" customFormat="1" ht="15.6" outlineLevel="1" x14ac:dyDescent="0.3">
      <c r="B31" s="242"/>
      <c r="C31" s="64" t="s">
        <v>49</v>
      </c>
      <c r="D31" s="239" t="s">
        <v>112</v>
      </c>
      <c r="E31" s="239"/>
      <c r="F31" s="239"/>
      <c r="G31" s="239"/>
      <c r="H31" s="66"/>
      <c r="I31" s="22"/>
      <c r="J31" s="23"/>
      <c r="K31" s="24"/>
    </row>
    <row r="32" spans="2:24" s="60" customFormat="1" ht="15.6" outlineLevel="1" x14ac:dyDescent="0.3">
      <c r="B32" s="242"/>
      <c r="C32" s="64" t="s">
        <v>49</v>
      </c>
      <c r="D32" s="239" t="s">
        <v>54</v>
      </c>
      <c r="E32" s="239"/>
      <c r="F32" s="239"/>
      <c r="G32" s="239"/>
      <c r="H32" s="66"/>
      <c r="I32" s="22"/>
      <c r="J32" s="23"/>
      <c r="K32" s="24"/>
    </row>
    <row r="33" spans="2:11" s="60" customFormat="1" ht="16.2" outlineLevel="1" thickBot="1" x14ac:dyDescent="0.35">
      <c r="B33" s="242"/>
      <c r="C33" s="64" t="s">
        <v>49</v>
      </c>
      <c r="D33" s="239" t="s">
        <v>55</v>
      </c>
      <c r="E33" s="239"/>
      <c r="F33" s="239"/>
      <c r="G33" s="239"/>
      <c r="H33" s="67"/>
      <c r="I33" s="25"/>
      <c r="J33" s="26"/>
      <c r="K33" s="27"/>
    </row>
    <row r="34" spans="2:11" s="63" customFormat="1" ht="15.6" x14ac:dyDescent="0.3">
      <c r="B34" s="242"/>
      <c r="C34" s="56"/>
      <c r="D34" s="237" t="s">
        <v>56</v>
      </c>
      <c r="E34" s="238"/>
      <c r="F34" s="238"/>
      <c r="G34" s="238"/>
      <c r="H34" s="85" t="s">
        <v>113</v>
      </c>
      <c r="I34" s="10">
        <f>J34/$J$98</f>
        <v>0.22</v>
      </c>
      <c r="J34" s="11">
        <f>SUM(J35:J45)</f>
        <v>110</v>
      </c>
      <c r="K34" s="12">
        <f>SUM(K35:K45)</f>
        <v>0</v>
      </c>
    </row>
    <row r="35" spans="2:11" s="60" customFormat="1" ht="15.6" outlineLevel="1" x14ac:dyDescent="0.3">
      <c r="B35" s="242"/>
      <c r="C35" s="28" t="s">
        <v>57</v>
      </c>
      <c r="D35" s="247" t="s">
        <v>58</v>
      </c>
      <c r="E35" s="247"/>
      <c r="F35" s="247"/>
      <c r="G35" s="247"/>
      <c r="H35" s="86">
        <f>MASTER!H35</f>
        <v>0</v>
      </c>
      <c r="I35" s="29"/>
      <c r="J35" s="13">
        <v>10</v>
      </c>
      <c r="K35" s="124">
        <f>H35*J35</f>
        <v>0</v>
      </c>
    </row>
    <row r="36" spans="2:11" s="60" customFormat="1" ht="15.6" outlineLevel="1" x14ac:dyDescent="0.3">
      <c r="B36" s="242"/>
      <c r="C36" s="28" t="s">
        <v>57</v>
      </c>
      <c r="D36" s="247" t="s">
        <v>114</v>
      </c>
      <c r="E36" s="247"/>
      <c r="F36" s="247"/>
      <c r="G36" s="247"/>
      <c r="H36" s="86">
        <f>'Supplier Portal'!H36</f>
        <v>0</v>
      </c>
      <c r="I36" s="30"/>
      <c r="J36" s="13">
        <v>10</v>
      </c>
      <c r="K36" s="124">
        <f t="shared" ref="K36:K45" si="0">H36*J36</f>
        <v>0</v>
      </c>
    </row>
    <row r="37" spans="2:11" s="60" customFormat="1" ht="15.6" outlineLevel="1" x14ac:dyDescent="0.3">
      <c r="B37" s="242"/>
      <c r="C37" s="28" t="s">
        <v>57</v>
      </c>
      <c r="D37" s="247" t="s">
        <v>115</v>
      </c>
      <c r="E37" s="247"/>
      <c r="F37" s="247"/>
      <c r="G37" s="247"/>
      <c r="H37" s="86">
        <f>'Supplier Enablement-Mgmt'!H36</f>
        <v>0</v>
      </c>
      <c r="I37" s="30"/>
      <c r="J37" s="13">
        <v>10</v>
      </c>
      <c r="K37" s="124">
        <f t="shared" si="0"/>
        <v>0</v>
      </c>
    </row>
    <row r="38" spans="2:11" s="60" customFormat="1" ht="15.6" outlineLevel="1" x14ac:dyDescent="0.3">
      <c r="B38" s="242"/>
      <c r="C38" s="28" t="s">
        <v>57</v>
      </c>
      <c r="D38" s="247" t="s">
        <v>116</v>
      </c>
      <c r="E38" s="247"/>
      <c r="F38" s="247"/>
      <c r="G38" s="247"/>
      <c r="H38" s="86">
        <f>'Buyer Portal'!H36</f>
        <v>0</v>
      </c>
      <c r="I38" s="30"/>
      <c r="J38" s="13">
        <v>10</v>
      </c>
      <c r="K38" s="124">
        <f t="shared" si="0"/>
        <v>0</v>
      </c>
    </row>
    <row r="39" spans="2:11" s="60" customFormat="1" ht="15.6" outlineLevel="1" x14ac:dyDescent="0.3">
      <c r="B39" s="242"/>
      <c r="C39" s="28" t="s">
        <v>57</v>
      </c>
      <c r="D39" s="247" t="s">
        <v>166</v>
      </c>
      <c r="E39" s="247"/>
      <c r="F39" s="247"/>
      <c r="G39" s="247"/>
      <c r="H39" s="86">
        <f>'Need Identification'!H36</f>
        <v>0</v>
      </c>
      <c r="I39" s="30"/>
      <c r="J39" s="13">
        <v>10</v>
      </c>
      <c r="K39" s="124">
        <f t="shared" si="0"/>
        <v>0</v>
      </c>
    </row>
    <row r="40" spans="2:11" s="60" customFormat="1" ht="15.6" outlineLevel="1" x14ac:dyDescent="0.3">
      <c r="B40" s="242"/>
      <c r="C40" s="28" t="s">
        <v>57</v>
      </c>
      <c r="D40" s="247" t="s">
        <v>117</v>
      </c>
      <c r="E40" s="247"/>
      <c r="F40" s="247"/>
      <c r="G40" s="247"/>
      <c r="H40" s="86">
        <f>'Request through Pay'!H36</f>
        <v>0</v>
      </c>
      <c r="I40" s="30"/>
      <c r="J40" s="13">
        <v>10</v>
      </c>
      <c r="K40" s="124">
        <f t="shared" si="0"/>
        <v>0</v>
      </c>
    </row>
    <row r="41" spans="2:11" s="60" customFormat="1" ht="15.6" outlineLevel="1" x14ac:dyDescent="0.3">
      <c r="B41" s="242"/>
      <c r="C41" s="28" t="s">
        <v>57</v>
      </c>
      <c r="D41" s="247" t="s">
        <v>118</v>
      </c>
      <c r="E41" s="247"/>
      <c r="F41" s="247"/>
      <c r="G41" s="247"/>
      <c r="H41" s="86">
        <f>'Catalog Capability'!H36</f>
        <v>0</v>
      </c>
      <c r="I41" s="30"/>
      <c r="J41" s="13">
        <v>10</v>
      </c>
      <c r="K41" s="124">
        <f t="shared" si="0"/>
        <v>0</v>
      </c>
    </row>
    <row r="42" spans="2:11" s="60" customFormat="1" ht="15.6" outlineLevel="1" x14ac:dyDescent="0.3">
      <c r="B42" s="242"/>
      <c r="C42" s="28" t="s">
        <v>57</v>
      </c>
      <c r="D42" s="247" t="s">
        <v>119</v>
      </c>
      <c r="E42" s="247"/>
      <c r="F42" s="247"/>
      <c r="G42" s="247"/>
      <c r="H42" s="86">
        <f>'Sourcing-Bid Mgmt'!H36</f>
        <v>0</v>
      </c>
      <c r="I42" s="30"/>
      <c r="J42" s="13">
        <v>10</v>
      </c>
      <c r="K42" s="124">
        <f t="shared" si="0"/>
        <v>0</v>
      </c>
    </row>
    <row r="43" spans="2:11" s="60" customFormat="1" ht="15.6" outlineLevel="1" x14ac:dyDescent="0.3">
      <c r="B43" s="242"/>
      <c r="C43" s="28" t="s">
        <v>57</v>
      </c>
      <c r="D43" s="247" t="s">
        <v>120</v>
      </c>
      <c r="E43" s="247"/>
      <c r="F43" s="247"/>
      <c r="G43" s="247"/>
      <c r="H43" s="86">
        <f>'Contract Mgmt'!H36</f>
        <v>0</v>
      </c>
      <c r="I43" s="30"/>
      <c r="J43" s="13">
        <v>10</v>
      </c>
      <c r="K43" s="124">
        <f t="shared" si="0"/>
        <v>0</v>
      </c>
    </row>
    <row r="44" spans="2:11" s="60" customFormat="1" ht="15.6" outlineLevel="1" x14ac:dyDescent="0.3">
      <c r="B44" s="242"/>
      <c r="C44" s="28" t="s">
        <v>57</v>
      </c>
      <c r="D44" s="247" t="s">
        <v>167</v>
      </c>
      <c r="E44" s="247"/>
      <c r="F44" s="247"/>
      <c r="G44" s="247"/>
      <c r="H44" s="86">
        <f>'Vendor Performance'!H36</f>
        <v>0</v>
      </c>
      <c r="I44" s="30"/>
      <c r="J44" s="13">
        <v>10</v>
      </c>
      <c r="K44" s="124">
        <f t="shared" si="0"/>
        <v>0</v>
      </c>
    </row>
    <row r="45" spans="2:11" s="60" customFormat="1" ht="16.05" customHeight="1" outlineLevel="1" thickBot="1" x14ac:dyDescent="0.35">
      <c r="B45" s="242"/>
      <c r="C45" s="28" t="s">
        <v>57</v>
      </c>
      <c r="D45" s="270" t="s">
        <v>121</v>
      </c>
      <c r="E45" s="271"/>
      <c r="F45" s="271"/>
      <c r="G45" s="272"/>
      <c r="H45" s="86">
        <f>'Purchasing-Data Analytics'!H36</f>
        <v>0</v>
      </c>
      <c r="I45" s="31"/>
      <c r="J45" s="13">
        <v>10</v>
      </c>
      <c r="K45" s="124">
        <f t="shared" si="0"/>
        <v>0</v>
      </c>
    </row>
    <row r="46" spans="2:11" s="63" customFormat="1" ht="15.6" x14ac:dyDescent="0.3">
      <c r="B46" s="242"/>
      <c r="C46" s="56"/>
      <c r="D46" s="237" t="s">
        <v>59</v>
      </c>
      <c r="E46" s="238"/>
      <c r="F46" s="238"/>
      <c r="G46" s="238"/>
      <c r="H46" s="61">
        <f>MASTER!H36</f>
        <v>0</v>
      </c>
      <c r="I46" s="10">
        <f>J46/$J$98</f>
        <v>0.17</v>
      </c>
      <c r="J46" s="11">
        <v>85</v>
      </c>
      <c r="K46" s="12">
        <f>H46*J46</f>
        <v>0</v>
      </c>
    </row>
    <row r="47" spans="2:11" s="60" customFormat="1" ht="15.6" outlineLevel="1" x14ac:dyDescent="0.3">
      <c r="B47" s="242"/>
      <c r="C47" s="64" t="s">
        <v>60</v>
      </c>
      <c r="D47" s="239" t="s">
        <v>61</v>
      </c>
      <c r="E47" s="239"/>
      <c r="F47" s="239"/>
      <c r="G47" s="239"/>
      <c r="H47" s="65"/>
      <c r="I47" s="19"/>
      <c r="J47" s="20"/>
      <c r="K47" s="21"/>
    </row>
    <row r="48" spans="2:11" s="60" customFormat="1" ht="15.6" outlineLevel="1" x14ac:dyDescent="0.3">
      <c r="B48" s="242"/>
      <c r="C48" s="64" t="s">
        <v>60</v>
      </c>
      <c r="D48" s="239" t="s">
        <v>122</v>
      </c>
      <c r="E48" s="239"/>
      <c r="F48" s="239"/>
      <c r="G48" s="239"/>
      <c r="H48" s="66"/>
      <c r="I48" s="22"/>
      <c r="J48" s="23"/>
      <c r="K48" s="24"/>
    </row>
    <row r="49" spans="2:11" s="60" customFormat="1" ht="15.6" outlineLevel="1" x14ac:dyDescent="0.3">
      <c r="B49" s="242"/>
      <c r="C49" s="64" t="s">
        <v>60</v>
      </c>
      <c r="D49" s="239" t="s">
        <v>123</v>
      </c>
      <c r="E49" s="239"/>
      <c r="F49" s="239"/>
      <c r="G49" s="239"/>
      <c r="H49" s="66"/>
      <c r="I49" s="22"/>
      <c r="J49" s="23"/>
      <c r="K49" s="24"/>
    </row>
    <row r="50" spans="2:11" s="60" customFormat="1" ht="15.6" outlineLevel="1" x14ac:dyDescent="0.3">
      <c r="B50" s="242"/>
      <c r="C50" s="64" t="s">
        <v>60</v>
      </c>
      <c r="D50" s="239" t="s">
        <v>64</v>
      </c>
      <c r="E50" s="239"/>
      <c r="F50" s="239"/>
      <c r="G50" s="239"/>
      <c r="H50" s="66"/>
      <c r="I50" s="22"/>
      <c r="J50" s="23"/>
      <c r="K50" s="24"/>
    </row>
    <row r="51" spans="2:11" s="60" customFormat="1" ht="15.6" outlineLevel="1" x14ac:dyDescent="0.3">
      <c r="B51" s="242"/>
      <c r="C51" s="64" t="s">
        <v>60</v>
      </c>
      <c r="D51" s="239" t="s">
        <v>65</v>
      </c>
      <c r="E51" s="239"/>
      <c r="F51" s="239"/>
      <c r="G51" s="239"/>
      <c r="H51" s="66"/>
      <c r="I51" s="22"/>
      <c r="J51" s="23"/>
      <c r="K51" s="24"/>
    </row>
    <row r="52" spans="2:11" s="60" customFormat="1" ht="15.6" outlineLevel="1" x14ac:dyDescent="0.3">
      <c r="B52" s="242"/>
      <c r="C52" s="64" t="s">
        <v>60</v>
      </c>
      <c r="D52" s="239" t="s">
        <v>66</v>
      </c>
      <c r="E52" s="239"/>
      <c r="F52" s="239"/>
      <c r="G52" s="239"/>
      <c r="H52" s="66"/>
      <c r="I52" s="22"/>
      <c r="J52" s="23"/>
      <c r="K52" s="24"/>
    </row>
    <row r="53" spans="2:11" s="60" customFormat="1" ht="15.6" outlineLevel="1" x14ac:dyDescent="0.3">
      <c r="B53" s="242"/>
      <c r="C53" s="64" t="s">
        <v>60</v>
      </c>
      <c r="D53" s="239" t="s">
        <v>67</v>
      </c>
      <c r="E53" s="239"/>
      <c r="F53" s="239"/>
      <c r="G53" s="239"/>
      <c r="H53" s="66"/>
      <c r="I53" s="22"/>
      <c r="J53" s="23"/>
      <c r="K53" s="24"/>
    </row>
    <row r="54" spans="2:11" s="60" customFormat="1" ht="15.6" outlineLevel="1" x14ac:dyDescent="0.3">
      <c r="B54" s="242"/>
      <c r="C54" s="64" t="s">
        <v>60</v>
      </c>
      <c r="D54" s="239" t="s">
        <v>68</v>
      </c>
      <c r="E54" s="239"/>
      <c r="F54" s="239"/>
      <c r="G54" s="239"/>
      <c r="H54" s="66"/>
      <c r="I54" s="22"/>
      <c r="J54" s="23"/>
      <c r="K54" s="24"/>
    </row>
    <row r="55" spans="2:11" s="60" customFormat="1" ht="15.6" outlineLevel="1" x14ac:dyDescent="0.3">
      <c r="B55" s="242"/>
      <c r="C55" s="64" t="s">
        <v>60</v>
      </c>
      <c r="D55" s="239" t="s">
        <v>124</v>
      </c>
      <c r="E55" s="239"/>
      <c r="F55" s="239"/>
      <c r="G55" s="239"/>
      <c r="H55" s="66"/>
      <c r="I55" s="22"/>
      <c r="J55" s="23"/>
      <c r="K55" s="24"/>
    </row>
    <row r="56" spans="2:11" s="60" customFormat="1" ht="15.6" outlineLevel="1" x14ac:dyDescent="0.3">
      <c r="B56" s="242"/>
      <c r="C56" s="64" t="s">
        <v>60</v>
      </c>
      <c r="D56" s="239" t="s">
        <v>70</v>
      </c>
      <c r="E56" s="239"/>
      <c r="F56" s="239"/>
      <c r="G56" s="239"/>
      <c r="H56" s="66"/>
      <c r="I56" s="22"/>
      <c r="J56" s="23"/>
      <c r="K56" s="24"/>
    </row>
    <row r="57" spans="2:11" s="60" customFormat="1" ht="15.6" outlineLevel="1" x14ac:dyDescent="0.3">
      <c r="B57" s="242"/>
      <c r="C57" s="64" t="s">
        <v>60</v>
      </c>
      <c r="D57" s="239" t="s">
        <v>71</v>
      </c>
      <c r="E57" s="239"/>
      <c r="F57" s="239"/>
      <c r="G57" s="239"/>
      <c r="H57" s="66"/>
      <c r="I57" s="22"/>
      <c r="J57" s="23"/>
      <c r="K57" s="24"/>
    </row>
    <row r="58" spans="2:11" s="60" customFormat="1" ht="15.6" outlineLevel="1" x14ac:dyDescent="0.3">
      <c r="B58" s="242"/>
      <c r="C58" s="64" t="s">
        <v>60</v>
      </c>
      <c r="D58" s="239" t="s">
        <v>72</v>
      </c>
      <c r="E58" s="239"/>
      <c r="F58" s="239"/>
      <c r="G58" s="239"/>
      <c r="H58" s="66"/>
      <c r="I58" s="22"/>
      <c r="J58" s="23"/>
      <c r="K58" s="24"/>
    </row>
    <row r="59" spans="2:11" s="60" customFormat="1" ht="15.6" outlineLevel="1" x14ac:dyDescent="0.3">
      <c r="B59" s="242"/>
      <c r="C59" s="64" t="s">
        <v>60</v>
      </c>
      <c r="D59" s="239" t="s">
        <v>125</v>
      </c>
      <c r="E59" s="239"/>
      <c r="F59" s="239"/>
      <c r="G59" s="239"/>
      <c r="H59" s="66"/>
      <c r="I59" s="22"/>
      <c r="J59" s="23"/>
      <c r="K59" s="24"/>
    </row>
    <row r="60" spans="2:11" s="60" customFormat="1" ht="15.6" outlineLevel="1" x14ac:dyDescent="0.3">
      <c r="B60" s="242"/>
      <c r="C60" s="64" t="s">
        <v>60</v>
      </c>
      <c r="D60" s="239" t="s">
        <v>126</v>
      </c>
      <c r="E60" s="239"/>
      <c r="F60" s="239"/>
      <c r="G60" s="239"/>
      <c r="H60" s="66"/>
      <c r="I60" s="22"/>
      <c r="J60" s="23"/>
      <c r="K60" s="24"/>
    </row>
    <row r="61" spans="2:11" s="60" customFormat="1" ht="15.6" outlineLevel="1" x14ac:dyDescent="0.3">
      <c r="B61" s="242"/>
      <c r="C61" s="64" t="s">
        <v>60</v>
      </c>
      <c r="D61" s="239" t="s">
        <v>75</v>
      </c>
      <c r="E61" s="239"/>
      <c r="F61" s="239"/>
      <c r="G61" s="239"/>
      <c r="H61" s="66"/>
      <c r="I61" s="22"/>
      <c r="J61" s="23"/>
      <c r="K61" s="24"/>
    </row>
    <row r="62" spans="2:11" s="60" customFormat="1" ht="16.2" outlineLevel="1" thickBot="1" x14ac:dyDescent="0.35">
      <c r="B62" s="242"/>
      <c r="C62" s="64" t="s">
        <v>60</v>
      </c>
      <c r="D62" s="239" t="s">
        <v>76</v>
      </c>
      <c r="E62" s="239"/>
      <c r="F62" s="239"/>
      <c r="G62" s="239"/>
      <c r="H62" s="66"/>
      <c r="I62" s="22"/>
      <c r="J62" s="23"/>
      <c r="K62" s="24"/>
    </row>
    <row r="63" spans="2:11" s="60" customFormat="1" ht="15.6" outlineLevel="1" x14ac:dyDescent="0.3">
      <c r="B63" s="242"/>
      <c r="C63" s="64" t="s">
        <v>60</v>
      </c>
      <c r="D63" s="239" t="s">
        <v>77</v>
      </c>
      <c r="E63" s="239"/>
      <c r="F63" s="239"/>
      <c r="G63" s="239"/>
      <c r="H63" s="66"/>
      <c r="I63" s="22"/>
      <c r="J63" s="23"/>
      <c r="K63" s="24"/>
    </row>
    <row r="64" spans="2:11" s="60" customFormat="1" ht="15.6" outlineLevel="1" x14ac:dyDescent="0.3">
      <c r="B64" s="242"/>
      <c r="C64" s="64" t="s">
        <v>60</v>
      </c>
      <c r="D64" s="239" t="s">
        <v>78</v>
      </c>
      <c r="E64" s="239"/>
      <c r="F64" s="239"/>
      <c r="G64" s="239"/>
      <c r="H64" s="66"/>
      <c r="I64" s="22"/>
      <c r="J64" s="23"/>
      <c r="K64" s="24"/>
    </row>
    <row r="65" spans="2:11" s="60" customFormat="1" ht="15.6" outlineLevel="1" x14ac:dyDescent="0.3">
      <c r="B65" s="242"/>
      <c r="C65" s="64" t="s">
        <v>60</v>
      </c>
      <c r="D65" s="239" t="s">
        <v>79</v>
      </c>
      <c r="E65" s="239"/>
      <c r="F65" s="239"/>
      <c r="G65" s="239"/>
      <c r="H65" s="66"/>
      <c r="I65" s="22"/>
      <c r="J65" s="23"/>
      <c r="K65" s="24"/>
    </row>
    <row r="66" spans="2:11" s="60" customFormat="1" ht="16.2" outlineLevel="1" thickBot="1" x14ac:dyDescent="0.35">
      <c r="B66" s="242"/>
      <c r="C66" s="64" t="s">
        <v>60</v>
      </c>
      <c r="D66" s="239" t="s">
        <v>80</v>
      </c>
      <c r="E66" s="239"/>
      <c r="F66" s="239"/>
      <c r="G66" s="239"/>
      <c r="H66" s="67"/>
      <c r="I66" s="25"/>
      <c r="J66" s="26"/>
      <c r="K66" s="27"/>
    </row>
    <row r="67" spans="2:11" s="63" customFormat="1" ht="15.6" x14ac:dyDescent="0.3">
      <c r="B67" s="242"/>
      <c r="C67" s="56"/>
      <c r="D67" s="237" t="s">
        <v>81</v>
      </c>
      <c r="E67" s="238"/>
      <c r="F67" s="238"/>
      <c r="G67" s="238"/>
      <c r="H67" s="61">
        <f>MASTER!H57</f>
        <v>0</v>
      </c>
      <c r="I67" s="10">
        <f>J67/$J$98</f>
        <v>0.17</v>
      </c>
      <c r="J67" s="11">
        <v>85</v>
      </c>
      <c r="K67" s="12">
        <f>H67*J67</f>
        <v>0</v>
      </c>
    </row>
    <row r="68" spans="2:11" s="60" customFormat="1" ht="15.6" outlineLevel="1" x14ac:dyDescent="0.3">
      <c r="B68" s="242"/>
      <c r="C68" s="64" t="s">
        <v>82</v>
      </c>
      <c r="D68" s="239" t="s">
        <v>83</v>
      </c>
      <c r="E68" s="239"/>
      <c r="F68" s="239"/>
      <c r="G68" s="239"/>
      <c r="H68" s="65"/>
      <c r="I68" s="19"/>
      <c r="J68" s="20"/>
      <c r="K68" s="21"/>
    </row>
    <row r="69" spans="2:11" s="60" customFormat="1" ht="15.6" outlineLevel="1" x14ac:dyDescent="0.3">
      <c r="B69" s="242"/>
      <c r="C69" s="64" t="s">
        <v>82</v>
      </c>
      <c r="D69" s="239" t="s">
        <v>127</v>
      </c>
      <c r="E69" s="239"/>
      <c r="F69" s="239"/>
      <c r="G69" s="239"/>
      <c r="H69" s="66"/>
      <c r="I69" s="22"/>
      <c r="J69" s="23"/>
      <c r="K69" s="24"/>
    </row>
    <row r="70" spans="2:11" s="60" customFormat="1" ht="15.6" outlineLevel="1" x14ac:dyDescent="0.3">
      <c r="B70" s="242"/>
      <c r="C70" s="64" t="s">
        <v>82</v>
      </c>
      <c r="D70" s="239" t="s">
        <v>85</v>
      </c>
      <c r="E70" s="239"/>
      <c r="F70" s="239"/>
      <c r="G70" s="239"/>
      <c r="H70" s="66"/>
      <c r="I70" s="22"/>
      <c r="J70" s="23"/>
      <c r="K70" s="24"/>
    </row>
    <row r="71" spans="2:11" s="60" customFormat="1" ht="15.6" outlineLevel="1" x14ac:dyDescent="0.3">
      <c r="B71" s="242"/>
      <c r="C71" s="64" t="s">
        <v>82</v>
      </c>
      <c r="D71" s="239" t="s">
        <v>86</v>
      </c>
      <c r="E71" s="239"/>
      <c r="F71" s="239"/>
      <c r="G71" s="239"/>
      <c r="H71" s="66"/>
      <c r="I71" s="22"/>
      <c r="J71" s="23"/>
      <c r="K71" s="24"/>
    </row>
    <row r="72" spans="2:11" s="60" customFormat="1" ht="15.6" outlineLevel="1" x14ac:dyDescent="0.3">
      <c r="B72" s="242"/>
      <c r="C72" s="64" t="s">
        <v>82</v>
      </c>
      <c r="D72" s="239" t="s">
        <v>128</v>
      </c>
      <c r="E72" s="239"/>
      <c r="F72" s="239"/>
      <c r="G72" s="239"/>
      <c r="H72" s="66"/>
      <c r="I72" s="22"/>
      <c r="J72" s="23"/>
      <c r="K72" s="24"/>
    </row>
    <row r="73" spans="2:11" s="60" customFormat="1" ht="15.6" outlineLevel="1" x14ac:dyDescent="0.3">
      <c r="B73" s="242"/>
      <c r="C73" s="64" t="s">
        <v>82</v>
      </c>
      <c r="D73" s="239" t="s">
        <v>129</v>
      </c>
      <c r="E73" s="239"/>
      <c r="F73" s="239"/>
      <c r="G73" s="239"/>
      <c r="H73" s="66"/>
      <c r="I73" s="22"/>
      <c r="J73" s="23"/>
      <c r="K73" s="24"/>
    </row>
    <row r="74" spans="2:11" s="60" customFormat="1" ht="15.6" outlineLevel="1" x14ac:dyDescent="0.3">
      <c r="B74" s="242"/>
      <c r="C74" s="64" t="s">
        <v>82</v>
      </c>
      <c r="D74" s="239" t="s">
        <v>89</v>
      </c>
      <c r="E74" s="239"/>
      <c r="F74" s="239"/>
      <c r="G74" s="239"/>
      <c r="H74" s="66"/>
      <c r="I74" s="22"/>
      <c r="J74" s="23"/>
      <c r="K74" s="24"/>
    </row>
    <row r="75" spans="2:11" s="60" customFormat="1" ht="15.6" outlineLevel="1" x14ac:dyDescent="0.3">
      <c r="B75" s="242"/>
      <c r="C75" s="64" t="s">
        <v>82</v>
      </c>
      <c r="D75" s="239" t="s">
        <v>90</v>
      </c>
      <c r="E75" s="239"/>
      <c r="F75" s="239"/>
      <c r="G75" s="239"/>
      <c r="H75" s="66"/>
      <c r="I75" s="22"/>
      <c r="J75" s="23"/>
      <c r="K75" s="24"/>
    </row>
    <row r="76" spans="2:11" s="60" customFormat="1" ht="15.6" outlineLevel="1" x14ac:dyDescent="0.3">
      <c r="B76" s="242"/>
      <c r="C76" s="64" t="s">
        <v>82</v>
      </c>
      <c r="D76" s="239" t="s">
        <v>91</v>
      </c>
      <c r="E76" s="239"/>
      <c r="F76" s="239"/>
      <c r="G76" s="239"/>
      <c r="H76" s="66"/>
      <c r="I76" s="22"/>
      <c r="J76" s="23"/>
      <c r="K76" s="24"/>
    </row>
    <row r="77" spans="2:11" s="60" customFormat="1" ht="15.6" outlineLevel="1" x14ac:dyDescent="0.3">
      <c r="B77" s="242"/>
      <c r="C77" s="64" t="s">
        <v>82</v>
      </c>
      <c r="D77" s="239" t="s">
        <v>92</v>
      </c>
      <c r="E77" s="239"/>
      <c r="F77" s="239"/>
      <c r="G77" s="239"/>
      <c r="H77" s="66"/>
      <c r="I77" s="22"/>
      <c r="J77" s="23"/>
      <c r="K77" s="24"/>
    </row>
    <row r="78" spans="2:11" s="60" customFormat="1" ht="16.2" outlineLevel="1" thickBot="1" x14ac:dyDescent="0.35">
      <c r="B78" s="242"/>
      <c r="C78" s="64" t="s">
        <v>82</v>
      </c>
      <c r="D78" s="239" t="s">
        <v>93</v>
      </c>
      <c r="E78" s="239"/>
      <c r="F78" s="239"/>
      <c r="G78" s="239"/>
      <c r="H78" s="67"/>
      <c r="I78" s="25"/>
      <c r="J78" s="26"/>
      <c r="K78" s="27"/>
    </row>
    <row r="79" spans="2:11" s="63" customFormat="1" ht="15.6" customHeight="1" x14ac:dyDescent="0.3">
      <c r="B79" s="242"/>
      <c r="C79" s="56"/>
      <c r="D79" s="237" t="s">
        <v>94</v>
      </c>
      <c r="E79" s="238"/>
      <c r="F79" s="238"/>
      <c r="G79" s="238"/>
      <c r="H79" s="61">
        <f>MASTER!H69</f>
        <v>0</v>
      </c>
      <c r="I79" s="10">
        <f>J79/$J$98</f>
        <v>0.16</v>
      </c>
      <c r="J79" s="11">
        <v>80</v>
      </c>
      <c r="K79" s="12">
        <f>H79*J79</f>
        <v>0</v>
      </c>
    </row>
    <row r="80" spans="2:11" s="60" customFormat="1" ht="15.6" outlineLevel="1" x14ac:dyDescent="0.3">
      <c r="B80" s="242"/>
      <c r="C80" s="64" t="s">
        <v>95</v>
      </c>
      <c r="D80" s="239" t="s">
        <v>96</v>
      </c>
      <c r="E80" s="239"/>
      <c r="F80" s="239"/>
      <c r="G80" s="239"/>
      <c r="H80" s="65"/>
      <c r="I80" s="19"/>
      <c r="J80" s="20"/>
      <c r="K80" s="21"/>
    </row>
    <row r="81" spans="2:11" s="60" customFormat="1" ht="15.6" outlineLevel="1" x14ac:dyDescent="0.3">
      <c r="B81" s="242"/>
      <c r="C81" s="64" t="s">
        <v>95</v>
      </c>
      <c r="D81" s="239" t="s">
        <v>97</v>
      </c>
      <c r="E81" s="239"/>
      <c r="F81" s="239"/>
      <c r="G81" s="239"/>
      <c r="H81" s="66"/>
      <c r="I81" s="22"/>
      <c r="J81" s="23"/>
      <c r="K81" s="24"/>
    </row>
    <row r="82" spans="2:11" s="60" customFormat="1" ht="15.6" outlineLevel="1" x14ac:dyDescent="0.3">
      <c r="B82" s="242"/>
      <c r="C82" s="64" t="s">
        <v>95</v>
      </c>
      <c r="D82" s="239" t="s">
        <v>98</v>
      </c>
      <c r="E82" s="239"/>
      <c r="F82" s="239"/>
      <c r="G82" s="239"/>
      <c r="H82" s="66"/>
      <c r="I82" s="22"/>
      <c r="J82" s="23"/>
      <c r="K82" s="24"/>
    </row>
    <row r="83" spans="2:11" s="60" customFormat="1" ht="15.6" outlineLevel="1" x14ac:dyDescent="0.3">
      <c r="B83" s="242"/>
      <c r="C83" s="64" t="s">
        <v>95</v>
      </c>
      <c r="D83" s="239" t="s">
        <v>99</v>
      </c>
      <c r="E83" s="239"/>
      <c r="F83" s="239"/>
      <c r="G83" s="239"/>
      <c r="H83" s="66"/>
      <c r="I83" s="22"/>
      <c r="J83" s="23"/>
      <c r="K83" s="24"/>
    </row>
    <row r="84" spans="2:11" s="60" customFormat="1" ht="15.6" outlineLevel="1" x14ac:dyDescent="0.3">
      <c r="B84" s="242"/>
      <c r="C84" s="64" t="s">
        <v>95</v>
      </c>
      <c r="D84" s="239" t="s">
        <v>100</v>
      </c>
      <c r="E84" s="239"/>
      <c r="F84" s="239"/>
      <c r="G84" s="239"/>
      <c r="H84" s="66"/>
      <c r="I84" s="22"/>
      <c r="J84" s="23"/>
      <c r="K84" s="24"/>
    </row>
    <row r="85" spans="2:11" s="60" customFormat="1" ht="15.6" outlineLevel="1" x14ac:dyDescent="0.3">
      <c r="B85" s="242"/>
      <c r="C85" s="64" t="s">
        <v>95</v>
      </c>
      <c r="D85" s="239" t="s">
        <v>101</v>
      </c>
      <c r="E85" s="239"/>
      <c r="F85" s="239"/>
      <c r="G85" s="239"/>
      <c r="H85" s="66"/>
      <c r="I85" s="22"/>
      <c r="J85" s="23"/>
      <c r="K85" s="24"/>
    </row>
    <row r="86" spans="2:11" s="60" customFormat="1" ht="15.6" outlineLevel="1" x14ac:dyDescent="0.3">
      <c r="B86" s="242"/>
      <c r="C86" s="64" t="s">
        <v>95</v>
      </c>
      <c r="D86" s="239" t="s">
        <v>102</v>
      </c>
      <c r="E86" s="239"/>
      <c r="F86" s="239"/>
      <c r="G86" s="239"/>
      <c r="H86" s="66"/>
      <c r="I86" s="22"/>
      <c r="J86" s="23"/>
      <c r="K86" s="24"/>
    </row>
    <row r="87" spans="2:11" s="60" customFormat="1" ht="15.6" outlineLevel="1" x14ac:dyDescent="0.3">
      <c r="B87" s="242"/>
      <c r="C87" s="64" t="s">
        <v>95</v>
      </c>
      <c r="D87" s="239" t="s">
        <v>103</v>
      </c>
      <c r="E87" s="239"/>
      <c r="F87" s="239"/>
      <c r="G87" s="239"/>
      <c r="H87" s="66"/>
      <c r="I87" s="22"/>
      <c r="J87" s="23"/>
      <c r="K87" s="24"/>
    </row>
    <row r="88" spans="2:11" s="60" customFormat="1" ht="16.2" outlineLevel="1" thickBot="1" x14ac:dyDescent="0.35">
      <c r="B88" s="242"/>
      <c r="C88" s="64" t="s">
        <v>95</v>
      </c>
      <c r="D88" s="239" t="s">
        <v>130</v>
      </c>
      <c r="E88" s="239"/>
      <c r="F88" s="239"/>
      <c r="G88" s="239"/>
      <c r="H88" s="67"/>
      <c r="I88" s="25"/>
      <c r="J88" s="26"/>
      <c r="K88" s="27"/>
    </row>
    <row r="89" spans="2:11" s="63" customFormat="1" ht="15.6" x14ac:dyDescent="0.3">
      <c r="B89" s="242"/>
      <c r="C89" s="56"/>
      <c r="D89" s="237" t="s">
        <v>105</v>
      </c>
      <c r="E89" s="238"/>
      <c r="F89" s="238"/>
      <c r="G89" s="238"/>
      <c r="H89" s="61">
        <f>MASTER!H79</f>
        <v>0</v>
      </c>
      <c r="I89" s="10">
        <f>J89/$J$98</f>
        <v>0.16</v>
      </c>
      <c r="J89" s="11">
        <v>80</v>
      </c>
      <c r="K89" s="12">
        <f>H89*J89</f>
        <v>0</v>
      </c>
    </row>
    <row r="90" spans="2:11" s="60" customFormat="1" ht="15.6" outlineLevel="1" x14ac:dyDescent="0.3">
      <c r="B90" s="242"/>
      <c r="C90" s="64" t="s">
        <v>106</v>
      </c>
      <c r="D90" s="239" t="s">
        <v>107</v>
      </c>
      <c r="E90" s="239"/>
      <c r="F90" s="239"/>
      <c r="G90" s="239"/>
      <c r="H90" s="65"/>
      <c r="I90" s="19"/>
      <c r="J90" s="20"/>
      <c r="K90" s="21"/>
    </row>
    <row r="91" spans="2:11" s="60" customFormat="1" ht="15.6" outlineLevel="1" x14ac:dyDescent="0.3">
      <c r="B91" s="242"/>
      <c r="C91" s="64" t="s">
        <v>106</v>
      </c>
      <c r="D91" s="239" t="s">
        <v>101</v>
      </c>
      <c r="E91" s="239"/>
      <c r="F91" s="239"/>
      <c r="G91" s="239"/>
      <c r="H91" s="66"/>
      <c r="I91" s="22"/>
      <c r="J91" s="23"/>
      <c r="K91" s="24"/>
    </row>
    <row r="92" spans="2:11" s="60" customFormat="1" ht="15.6" outlineLevel="1" x14ac:dyDescent="0.3">
      <c r="B92" s="242"/>
      <c r="C92" s="64" t="s">
        <v>106</v>
      </c>
      <c r="D92" s="239" t="s">
        <v>102</v>
      </c>
      <c r="E92" s="239"/>
      <c r="F92" s="239"/>
      <c r="G92" s="239"/>
      <c r="H92" s="66"/>
      <c r="I92" s="22"/>
      <c r="J92" s="23"/>
      <c r="K92" s="24"/>
    </row>
    <row r="93" spans="2:11" s="60" customFormat="1" ht="15.6" outlineLevel="1" x14ac:dyDescent="0.3">
      <c r="B93" s="242"/>
      <c r="C93" s="64" t="s">
        <v>106</v>
      </c>
      <c r="D93" s="239" t="s">
        <v>98</v>
      </c>
      <c r="E93" s="239"/>
      <c r="F93" s="239"/>
      <c r="G93" s="239"/>
      <c r="H93" s="66"/>
      <c r="I93" s="22"/>
      <c r="J93" s="23"/>
      <c r="K93" s="24"/>
    </row>
    <row r="94" spans="2:11" s="60" customFormat="1" ht="15.6" outlineLevel="1" x14ac:dyDescent="0.3">
      <c r="B94" s="242"/>
      <c r="C94" s="64" t="s">
        <v>106</v>
      </c>
      <c r="D94" s="239" t="s">
        <v>103</v>
      </c>
      <c r="E94" s="239"/>
      <c r="F94" s="239"/>
      <c r="G94" s="239"/>
      <c r="H94" s="66"/>
      <c r="I94" s="22"/>
      <c r="J94" s="23"/>
      <c r="K94" s="24"/>
    </row>
    <row r="95" spans="2:11" s="60" customFormat="1" ht="16.2" outlineLevel="1" thickBot="1" x14ac:dyDescent="0.35">
      <c r="B95" s="242"/>
      <c r="C95" s="87" t="s">
        <v>106</v>
      </c>
      <c r="D95" s="268" t="s">
        <v>108</v>
      </c>
      <c r="E95" s="268"/>
      <c r="F95" s="268"/>
      <c r="G95" s="268"/>
      <c r="H95" s="67"/>
      <c r="I95" s="25"/>
      <c r="J95" s="26"/>
      <c r="K95" s="27"/>
    </row>
    <row r="96" spans="2:11" s="48" customFormat="1" ht="16.2" thickBot="1" x14ac:dyDescent="0.35">
      <c r="B96" s="242"/>
      <c r="C96" s="121"/>
      <c r="D96" s="68"/>
      <c r="E96" s="68"/>
      <c r="F96" s="68"/>
      <c r="G96" s="68"/>
      <c r="H96" s="69"/>
      <c r="I96" s="68"/>
      <c r="J96" s="68"/>
      <c r="K96" s="70"/>
    </row>
    <row r="97" spans="2:25" s="55" customFormat="1" ht="16.2" thickBot="1" x14ac:dyDescent="0.35">
      <c r="B97" s="242"/>
      <c r="C97" s="244" t="s">
        <v>131</v>
      </c>
      <c r="D97" s="245"/>
      <c r="E97" s="245"/>
      <c r="F97" s="245"/>
      <c r="G97" s="246"/>
      <c r="H97" s="34" t="s">
        <v>41</v>
      </c>
      <c r="I97" s="34" t="s">
        <v>42</v>
      </c>
      <c r="J97" s="34" t="s">
        <v>15</v>
      </c>
      <c r="K97" s="34" t="s">
        <v>43</v>
      </c>
      <c r="L97" s="71"/>
      <c r="M97" s="71"/>
      <c r="N97" s="71"/>
      <c r="O97" s="71"/>
      <c r="P97" s="71"/>
      <c r="Q97" s="71"/>
    </row>
    <row r="98" spans="2:25" s="202" customFormat="1" ht="16.2" thickBot="1" x14ac:dyDescent="0.35">
      <c r="B98" s="243"/>
      <c r="C98" s="218"/>
      <c r="D98" s="273"/>
      <c r="E98" s="273"/>
      <c r="F98" s="273"/>
      <c r="G98" s="273"/>
      <c r="H98" s="219">
        <v>0.6</v>
      </c>
      <c r="I98" s="220">
        <f>K98/J98</f>
        <v>0</v>
      </c>
      <c r="J98" s="221">
        <f>SUM(J89,J79,J67,J46,J34, J27)</f>
        <v>500</v>
      </c>
      <c r="K98" s="222">
        <f>SUM(K89,K79,K67,K46,K34, K27)</f>
        <v>0</v>
      </c>
      <c r="L98" s="71"/>
      <c r="M98" s="71"/>
      <c r="N98" s="71"/>
      <c r="O98" s="71"/>
      <c r="P98" s="71"/>
      <c r="Q98" s="71"/>
    </row>
    <row r="99" spans="2:25" s="48" customFormat="1" ht="15.6" x14ac:dyDescent="0.3">
      <c r="B99" s="51"/>
      <c r="C99" s="73"/>
      <c r="D99" s="51"/>
      <c r="E99" s="51"/>
      <c r="F99" s="51"/>
      <c r="G99" s="51"/>
      <c r="H99" s="74"/>
      <c r="I99" s="75"/>
      <c r="J99" s="76"/>
      <c r="K99" s="77"/>
      <c r="M99" s="50"/>
      <c r="N99" s="50"/>
      <c r="O99" s="50"/>
      <c r="P99" s="50"/>
      <c r="Q99" s="50"/>
      <c r="R99" s="50"/>
      <c r="S99" s="50"/>
    </row>
    <row r="100" spans="2:25" s="48" customFormat="1" ht="16.2" thickBot="1" x14ac:dyDescent="0.35">
      <c r="B100" s="78"/>
      <c r="C100" s="79"/>
      <c r="D100" s="80"/>
      <c r="E100" s="80"/>
      <c r="F100" s="80"/>
      <c r="G100" s="80"/>
      <c r="H100" s="81"/>
      <c r="I100" s="82"/>
      <c r="J100" s="4"/>
      <c r="K100" s="4"/>
      <c r="L100" s="3"/>
      <c r="M100" s="2"/>
      <c r="N100" s="83"/>
      <c r="O100" s="83"/>
      <c r="P100" s="83"/>
      <c r="Q100" s="83"/>
      <c r="R100" s="83"/>
      <c r="S100" s="83"/>
      <c r="T100" s="83"/>
      <c r="U100" s="84"/>
      <c r="V100" s="84"/>
      <c r="W100" s="84"/>
      <c r="X100" s="84"/>
      <c r="Y100" s="84"/>
    </row>
    <row r="101" spans="2:25" s="55" customFormat="1" ht="31.8" thickBot="1" x14ac:dyDescent="0.35">
      <c r="B101" s="288" t="s">
        <v>132</v>
      </c>
      <c r="C101" s="217" t="s">
        <v>133</v>
      </c>
      <c r="D101" s="291" t="s">
        <v>134</v>
      </c>
      <c r="E101" s="292"/>
      <c r="F101" s="292"/>
      <c r="G101" s="293"/>
      <c r="H101" s="88" t="s">
        <v>135</v>
      </c>
      <c r="I101" s="89" t="s">
        <v>136</v>
      </c>
      <c r="J101" s="89" t="s">
        <v>14</v>
      </c>
      <c r="K101" s="89" t="s">
        <v>15</v>
      </c>
      <c r="L101" s="89" t="s">
        <v>16</v>
      </c>
      <c r="M101" s="90"/>
      <c r="N101" s="71"/>
      <c r="O101" s="71"/>
      <c r="P101" s="71"/>
      <c r="Q101" s="71"/>
      <c r="R101" s="71"/>
      <c r="S101" s="71"/>
      <c r="T101" s="71"/>
    </row>
    <row r="102" spans="2:25" s="48" customFormat="1" ht="31.2" x14ac:dyDescent="0.3">
      <c r="B102" s="289"/>
      <c r="C102" s="91" t="s">
        <v>137</v>
      </c>
      <c r="D102" s="283" t="s">
        <v>138</v>
      </c>
      <c r="E102" s="283"/>
      <c r="F102" s="283"/>
      <c r="G102" s="284"/>
      <c r="H102" s="92">
        <v>0</v>
      </c>
      <c r="I102" s="92">
        <v>0</v>
      </c>
      <c r="J102" s="93">
        <f t="shared" ref="J102:J113" si="1">K102/$K$114</f>
        <v>0.04</v>
      </c>
      <c r="K102" s="94">
        <v>12</v>
      </c>
      <c r="L102" s="5">
        <f t="shared" ref="L102:L110" si="2">IFERROR(K102*(H102/I102), 0)</f>
        <v>0</v>
      </c>
      <c r="M102" s="211"/>
      <c r="N102" s="50"/>
      <c r="O102" s="50"/>
      <c r="P102" s="50"/>
      <c r="Q102" s="50"/>
      <c r="R102" s="50"/>
      <c r="S102" s="50"/>
      <c r="T102" s="50"/>
    </row>
    <row r="103" spans="2:25" s="48" customFormat="1" ht="31.2" x14ac:dyDescent="0.3">
      <c r="B103" s="289"/>
      <c r="C103" s="91" t="s">
        <v>139</v>
      </c>
      <c r="D103" s="283" t="s">
        <v>140</v>
      </c>
      <c r="E103" s="283"/>
      <c r="F103" s="283"/>
      <c r="G103" s="284"/>
      <c r="H103" s="92">
        <v>0</v>
      </c>
      <c r="I103" s="92">
        <v>0</v>
      </c>
      <c r="J103" s="93">
        <f t="shared" si="1"/>
        <v>0.04</v>
      </c>
      <c r="K103" s="94">
        <v>12</v>
      </c>
      <c r="L103" s="5">
        <f t="shared" si="2"/>
        <v>0</v>
      </c>
      <c r="M103" s="2"/>
      <c r="N103" s="50"/>
      <c r="O103" s="50"/>
      <c r="P103" s="50"/>
      <c r="Q103" s="50"/>
      <c r="R103" s="50"/>
      <c r="S103" s="50"/>
      <c r="T103" s="50"/>
    </row>
    <row r="104" spans="2:25" s="48" customFormat="1" ht="31.2" x14ac:dyDescent="0.3">
      <c r="B104" s="289"/>
      <c r="C104" s="91" t="s">
        <v>141</v>
      </c>
      <c r="D104" s="283" t="s">
        <v>142</v>
      </c>
      <c r="E104" s="283"/>
      <c r="F104" s="283"/>
      <c r="G104" s="284"/>
      <c r="H104" s="92">
        <v>0</v>
      </c>
      <c r="I104" s="92">
        <v>0</v>
      </c>
      <c r="J104" s="93">
        <f t="shared" si="1"/>
        <v>0.04</v>
      </c>
      <c r="K104" s="94">
        <v>12</v>
      </c>
      <c r="L104" s="5">
        <f t="shared" si="2"/>
        <v>0</v>
      </c>
      <c r="M104" s="51"/>
      <c r="N104" s="50"/>
      <c r="O104" s="50"/>
      <c r="P104" s="50"/>
      <c r="Q104" s="50"/>
      <c r="R104" s="50"/>
      <c r="S104" s="50"/>
      <c r="T104" s="50"/>
    </row>
    <row r="105" spans="2:25" s="48" customFormat="1" ht="31.2" x14ac:dyDescent="0.3">
      <c r="B105" s="289"/>
      <c r="C105" s="91" t="s">
        <v>143</v>
      </c>
      <c r="D105" s="283" t="s">
        <v>144</v>
      </c>
      <c r="E105" s="283"/>
      <c r="F105" s="283"/>
      <c r="G105" s="284"/>
      <c r="H105" s="92">
        <v>0</v>
      </c>
      <c r="I105" s="92">
        <v>0</v>
      </c>
      <c r="J105" s="93">
        <f t="shared" si="1"/>
        <v>0.04</v>
      </c>
      <c r="K105" s="94">
        <v>12</v>
      </c>
      <c r="L105" s="5">
        <f t="shared" si="2"/>
        <v>0</v>
      </c>
      <c r="M105" s="2"/>
      <c r="N105" s="50"/>
      <c r="O105" s="50"/>
      <c r="P105" s="50"/>
      <c r="Q105" s="50"/>
      <c r="R105" s="50"/>
      <c r="S105" s="50"/>
      <c r="T105" s="50"/>
    </row>
    <row r="106" spans="2:25" s="48" customFormat="1" ht="31.2" x14ac:dyDescent="0.3">
      <c r="B106" s="289"/>
      <c r="C106" s="91" t="s">
        <v>145</v>
      </c>
      <c r="D106" s="283" t="s">
        <v>146</v>
      </c>
      <c r="E106" s="283"/>
      <c r="F106" s="283"/>
      <c r="G106" s="284"/>
      <c r="H106" s="92">
        <v>0</v>
      </c>
      <c r="I106" s="92">
        <v>0</v>
      </c>
      <c r="J106" s="93">
        <f t="shared" si="1"/>
        <v>0.04</v>
      </c>
      <c r="K106" s="94">
        <v>12</v>
      </c>
      <c r="L106" s="5">
        <f t="shared" si="2"/>
        <v>0</v>
      </c>
      <c r="M106" s="2"/>
      <c r="N106" s="50"/>
      <c r="O106" s="50"/>
      <c r="P106" s="50"/>
      <c r="Q106" s="50"/>
      <c r="R106" s="50"/>
      <c r="S106" s="50"/>
      <c r="T106" s="50"/>
    </row>
    <row r="107" spans="2:25" s="48" customFormat="1" ht="31.2" x14ac:dyDescent="0.3">
      <c r="B107" s="289"/>
      <c r="C107" s="91" t="s">
        <v>147</v>
      </c>
      <c r="D107" s="283" t="s">
        <v>148</v>
      </c>
      <c r="E107" s="283"/>
      <c r="F107" s="283"/>
      <c r="G107" s="284"/>
      <c r="H107" s="92">
        <v>0</v>
      </c>
      <c r="I107" s="92">
        <v>0</v>
      </c>
      <c r="J107" s="93">
        <f t="shared" si="1"/>
        <v>0.04</v>
      </c>
      <c r="K107" s="94">
        <v>12</v>
      </c>
      <c r="L107" s="5">
        <f t="shared" si="2"/>
        <v>0</v>
      </c>
      <c r="M107" s="51"/>
      <c r="N107" s="50"/>
      <c r="O107" s="50"/>
      <c r="P107" s="50"/>
      <c r="Q107" s="50"/>
      <c r="R107" s="50"/>
      <c r="S107" s="50"/>
      <c r="T107" s="50"/>
    </row>
    <row r="108" spans="2:25" s="48" customFormat="1" ht="31.2" x14ac:dyDescent="0.3">
      <c r="B108" s="289"/>
      <c r="C108" s="91" t="s">
        <v>149</v>
      </c>
      <c r="D108" s="283" t="s">
        <v>150</v>
      </c>
      <c r="E108" s="283"/>
      <c r="F108" s="283"/>
      <c r="G108" s="284"/>
      <c r="H108" s="92">
        <v>0</v>
      </c>
      <c r="I108" s="92">
        <v>0</v>
      </c>
      <c r="J108" s="93">
        <f t="shared" si="1"/>
        <v>0.04</v>
      </c>
      <c r="K108" s="94">
        <v>12</v>
      </c>
      <c r="L108" s="5">
        <f t="shared" si="2"/>
        <v>0</v>
      </c>
      <c r="M108" s="2"/>
      <c r="N108" s="50"/>
      <c r="O108" s="50"/>
      <c r="P108" s="50"/>
      <c r="Q108" s="50"/>
      <c r="R108" s="50"/>
      <c r="S108" s="50"/>
      <c r="T108" s="50"/>
    </row>
    <row r="109" spans="2:25" s="48" customFormat="1" ht="31.2" x14ac:dyDescent="0.3">
      <c r="B109" s="289"/>
      <c r="C109" s="91" t="s">
        <v>151</v>
      </c>
      <c r="D109" s="283" t="s">
        <v>152</v>
      </c>
      <c r="E109" s="283"/>
      <c r="F109" s="283"/>
      <c r="G109" s="284"/>
      <c r="H109" s="92">
        <v>0</v>
      </c>
      <c r="I109" s="92">
        <v>0</v>
      </c>
      <c r="J109" s="93">
        <f t="shared" si="1"/>
        <v>0.04</v>
      </c>
      <c r="K109" s="94">
        <v>12</v>
      </c>
      <c r="L109" s="5">
        <f t="shared" si="2"/>
        <v>0</v>
      </c>
      <c r="M109" s="2"/>
      <c r="N109" s="50"/>
      <c r="O109" s="50"/>
      <c r="P109" s="50"/>
      <c r="Q109" s="50"/>
      <c r="R109" s="50"/>
      <c r="S109" s="50"/>
      <c r="T109" s="50"/>
    </row>
    <row r="110" spans="2:25" s="48" customFormat="1" ht="31.2" x14ac:dyDescent="0.3">
      <c r="B110" s="289"/>
      <c r="C110" s="91" t="s">
        <v>153</v>
      </c>
      <c r="D110" s="287" t="s">
        <v>154</v>
      </c>
      <c r="E110" s="283"/>
      <c r="F110" s="283"/>
      <c r="G110" s="284"/>
      <c r="H110" s="95">
        <v>0</v>
      </c>
      <c r="I110" s="95">
        <v>0</v>
      </c>
      <c r="J110" s="96">
        <f t="shared" si="1"/>
        <v>0.04</v>
      </c>
      <c r="K110" s="97">
        <v>12</v>
      </c>
      <c r="L110" s="18">
        <f t="shared" si="2"/>
        <v>0</v>
      </c>
      <c r="M110" s="2"/>
      <c r="N110" s="50"/>
      <c r="O110" s="50"/>
      <c r="P110" s="50"/>
      <c r="Q110" s="50"/>
      <c r="R110" s="50"/>
      <c r="S110" s="50"/>
      <c r="T110" s="50"/>
    </row>
    <row r="111" spans="2:25" s="48" customFormat="1" ht="46.8" x14ac:dyDescent="0.3">
      <c r="B111" s="289"/>
      <c r="C111" s="91" t="s">
        <v>155</v>
      </c>
      <c r="D111" s="287" t="s">
        <v>156</v>
      </c>
      <c r="E111" s="283"/>
      <c r="F111" s="283"/>
      <c r="G111" s="284"/>
      <c r="H111" s="98">
        <v>0</v>
      </c>
      <c r="I111" s="98">
        <v>0</v>
      </c>
      <c r="J111" s="96">
        <f t="shared" si="1"/>
        <v>0.21333333333333335</v>
      </c>
      <c r="K111" s="97">
        <v>64</v>
      </c>
      <c r="L111" s="18">
        <f>IFERROR(K111*(I111/H111), 0)</f>
        <v>0</v>
      </c>
      <c r="M111" s="2"/>
      <c r="N111" s="50"/>
      <c r="O111" s="50"/>
      <c r="P111" s="50"/>
      <c r="Q111" s="50"/>
      <c r="R111" s="50"/>
      <c r="S111" s="50"/>
      <c r="T111" s="50"/>
    </row>
    <row r="112" spans="2:25" s="48" customFormat="1" ht="46.8" x14ac:dyDescent="0.3">
      <c r="B112" s="289"/>
      <c r="C112" s="91" t="s">
        <v>155</v>
      </c>
      <c r="D112" s="287" t="s">
        <v>157</v>
      </c>
      <c r="E112" s="283"/>
      <c r="F112" s="283"/>
      <c r="G112" s="284"/>
      <c r="H112" s="98">
        <v>0</v>
      </c>
      <c r="I112" s="98">
        <v>0</v>
      </c>
      <c r="J112" s="96">
        <f t="shared" si="1"/>
        <v>0.21333333333333335</v>
      </c>
      <c r="K112" s="97">
        <v>64</v>
      </c>
      <c r="L112" s="18">
        <f>IFERROR(K112*(I112/H112), 0)</f>
        <v>0</v>
      </c>
      <c r="M112" s="2"/>
      <c r="N112" s="50"/>
      <c r="O112" s="50"/>
      <c r="P112" s="50"/>
      <c r="Q112" s="50"/>
      <c r="R112" s="50"/>
      <c r="S112" s="50"/>
      <c r="T112" s="50"/>
    </row>
    <row r="113" spans="2:20" s="48" customFormat="1" ht="47.4" thickBot="1" x14ac:dyDescent="0.35">
      <c r="B113" s="289"/>
      <c r="C113" s="99" t="s">
        <v>155</v>
      </c>
      <c r="D113" s="285" t="s">
        <v>158</v>
      </c>
      <c r="E113" s="285"/>
      <c r="F113" s="285"/>
      <c r="G113" s="286"/>
      <c r="H113" s="100">
        <v>0</v>
      </c>
      <c r="I113" s="100">
        <v>0</v>
      </c>
      <c r="J113" s="101">
        <f t="shared" si="1"/>
        <v>0.21333333333333335</v>
      </c>
      <c r="K113" s="102">
        <v>64</v>
      </c>
      <c r="L113" s="6">
        <f>IFERROR(K113*(I113/H113), 0)</f>
        <v>0</v>
      </c>
      <c r="M113" s="51"/>
      <c r="N113" s="50"/>
      <c r="O113" s="50"/>
      <c r="P113" s="50"/>
      <c r="Q113" s="50"/>
      <c r="R113" s="50"/>
      <c r="S113" s="50"/>
      <c r="T113" s="50"/>
    </row>
    <row r="114" spans="2:20" s="48" customFormat="1" ht="16.2" thickBot="1" x14ac:dyDescent="0.35">
      <c r="B114" s="289"/>
      <c r="C114" s="223"/>
      <c r="D114" s="104"/>
      <c r="E114" s="104"/>
      <c r="F114" s="104"/>
      <c r="G114" s="104"/>
      <c r="H114" s="105"/>
      <c r="I114" s="106"/>
      <c r="J114" s="106" t="s">
        <v>159</v>
      </c>
      <c r="K114" s="16">
        <f>SUM(K102:K113)</f>
        <v>300</v>
      </c>
      <c r="L114" s="214">
        <f>SUM(L102:L113)</f>
        <v>0</v>
      </c>
    </row>
    <row r="115" spans="2:20" s="48" customFormat="1" ht="16.2" thickBot="1" x14ac:dyDescent="0.35">
      <c r="B115" s="289"/>
      <c r="C115" s="224"/>
      <c r="D115" s="68"/>
      <c r="E115" s="68"/>
      <c r="F115" s="68"/>
      <c r="G115" s="68"/>
      <c r="H115" s="69"/>
      <c r="I115" s="68"/>
      <c r="J115" s="68"/>
      <c r="K115" s="68"/>
      <c r="L115" s="70"/>
      <c r="N115" s="50"/>
      <c r="O115" s="50"/>
      <c r="P115" s="50"/>
      <c r="Q115" s="50"/>
      <c r="R115" s="50"/>
      <c r="S115" s="50"/>
      <c r="T115" s="50"/>
    </row>
    <row r="116" spans="2:20" s="48" customFormat="1" ht="16.2" thickBot="1" x14ac:dyDescent="0.35">
      <c r="B116" s="289"/>
      <c r="C116" s="274" t="s">
        <v>13</v>
      </c>
      <c r="D116" s="275"/>
      <c r="E116" s="275"/>
      <c r="F116" s="275"/>
      <c r="G116" s="276"/>
      <c r="H116" s="34" t="s">
        <v>41</v>
      </c>
      <c r="I116" s="34" t="s">
        <v>42</v>
      </c>
      <c r="J116" s="108" t="s">
        <v>15</v>
      </c>
      <c r="K116" s="34" t="s">
        <v>43</v>
      </c>
      <c r="L116" s="229"/>
      <c r="M116" s="50"/>
    </row>
    <row r="117" spans="2:20" s="48" customFormat="1" ht="15.6" x14ac:dyDescent="0.3">
      <c r="B117" s="289"/>
      <c r="C117" s="277" t="s">
        <v>160</v>
      </c>
      <c r="D117" s="278"/>
      <c r="E117" s="278"/>
      <c r="F117" s="278"/>
      <c r="G117" s="279"/>
      <c r="H117" s="109">
        <f>H23</f>
        <v>0.6</v>
      </c>
      <c r="I117" s="32">
        <f>I23</f>
        <v>0</v>
      </c>
      <c r="J117" s="110">
        <f>J23</f>
        <v>200</v>
      </c>
      <c r="K117" s="226">
        <f>K23</f>
        <v>0</v>
      </c>
      <c r="L117" s="229"/>
      <c r="M117" s="50"/>
    </row>
    <row r="118" spans="2:20" s="48" customFormat="1" ht="15.6" x14ac:dyDescent="0.3">
      <c r="B118" s="289"/>
      <c r="C118" s="294" t="s">
        <v>161</v>
      </c>
      <c r="D118" s="295"/>
      <c r="E118" s="295"/>
      <c r="F118" s="295"/>
      <c r="G118" s="296"/>
      <c r="H118" s="111">
        <f>H98</f>
        <v>0.6</v>
      </c>
      <c r="I118" s="33">
        <f>I98</f>
        <v>0</v>
      </c>
      <c r="J118" s="112">
        <f>J98</f>
        <v>500</v>
      </c>
      <c r="K118" s="227">
        <f>K98</f>
        <v>0</v>
      </c>
      <c r="L118" s="229"/>
      <c r="M118" s="50"/>
    </row>
    <row r="119" spans="2:20" s="62" customFormat="1" ht="16.2" thickBot="1" x14ac:dyDescent="0.35">
      <c r="B119" s="289"/>
      <c r="C119" s="280" t="s">
        <v>162</v>
      </c>
      <c r="D119" s="281"/>
      <c r="E119" s="281"/>
      <c r="F119" s="281"/>
      <c r="G119" s="282"/>
      <c r="H119" s="113" t="s">
        <v>19</v>
      </c>
      <c r="I119" s="113" t="s">
        <v>19</v>
      </c>
      <c r="J119" s="114">
        <f>K114</f>
        <v>300</v>
      </c>
      <c r="K119" s="228">
        <f>L114</f>
        <v>0</v>
      </c>
      <c r="L119" s="230"/>
      <c r="M119" s="115"/>
      <c r="N119" s="115"/>
      <c r="O119" s="115"/>
      <c r="P119" s="115"/>
      <c r="Q119" s="115"/>
    </row>
    <row r="120" spans="2:20" s="48" customFormat="1" ht="16.2" thickBot="1" x14ac:dyDescent="0.35">
      <c r="B120" s="290"/>
      <c r="C120" s="225"/>
      <c r="D120" s="117"/>
      <c r="E120" s="117"/>
      <c r="F120" s="117"/>
      <c r="G120" s="117"/>
      <c r="H120" s="118">
        <v>0.6</v>
      </c>
      <c r="I120" s="212">
        <f>K120/J120</f>
        <v>0</v>
      </c>
      <c r="J120" s="15">
        <f>SUM(J117:J119)</f>
        <v>1000</v>
      </c>
      <c r="K120" s="215">
        <f>SUM(K117:K119)</f>
        <v>0</v>
      </c>
      <c r="L120" s="231"/>
      <c r="M120" s="50"/>
      <c r="N120" s="50"/>
      <c r="O120" s="50"/>
      <c r="P120" s="50"/>
      <c r="Q120" s="50"/>
    </row>
    <row r="121" spans="2:20" x14ac:dyDescent="0.3">
      <c r="M121" s="39"/>
      <c r="T121" s="35"/>
    </row>
    <row r="122" spans="2:20" ht="15.6" x14ac:dyDescent="0.3">
      <c r="M122" s="48"/>
    </row>
  </sheetData>
  <mergeCells count="113">
    <mergeCell ref="D61:G61"/>
    <mergeCell ref="D62:G62"/>
    <mergeCell ref="B26:B98"/>
    <mergeCell ref="B101:B120"/>
    <mergeCell ref="D101:G101"/>
    <mergeCell ref="D102:G102"/>
    <mergeCell ref="D103:G103"/>
    <mergeCell ref="D104:G104"/>
    <mergeCell ref="C118:G118"/>
    <mergeCell ref="D108:G108"/>
    <mergeCell ref="D26:G26"/>
    <mergeCell ref="D27:G27"/>
    <mergeCell ref="D52:G52"/>
    <mergeCell ref="D49:G49"/>
    <mergeCell ref="D28:G28"/>
    <mergeCell ref="D29:G29"/>
    <mergeCell ref="D30:G30"/>
    <mergeCell ref="D31:G31"/>
    <mergeCell ref="D38:G38"/>
    <mergeCell ref="D39:G39"/>
    <mergeCell ref="D40:G40"/>
    <mergeCell ref="D41:G41"/>
    <mergeCell ref="C116:G116"/>
    <mergeCell ref="C117:G117"/>
    <mergeCell ref="C119:G119"/>
    <mergeCell ref="D105:G105"/>
    <mergeCell ref="D109:G109"/>
    <mergeCell ref="D113:G113"/>
    <mergeCell ref="D106:G106"/>
    <mergeCell ref="D107:G107"/>
    <mergeCell ref="D112:G112"/>
    <mergeCell ref="D111:G111"/>
    <mergeCell ref="D110:G110"/>
    <mergeCell ref="D98:G98"/>
    <mergeCell ref="D83:G83"/>
    <mergeCell ref="D84:G84"/>
    <mergeCell ref="D85:G85"/>
    <mergeCell ref="D86:G86"/>
    <mergeCell ref="D87:G87"/>
    <mergeCell ref="D88:G88"/>
    <mergeCell ref="D90:G90"/>
    <mergeCell ref="D91:G91"/>
    <mergeCell ref="D92:G92"/>
    <mergeCell ref="D89:G89"/>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7:G37"/>
    <mergeCell ref="D32:G32"/>
    <mergeCell ref="D33:G33"/>
    <mergeCell ref="D35:G35"/>
    <mergeCell ref="D34:G34"/>
    <mergeCell ref="C2:L2"/>
    <mergeCell ref="C3:L3"/>
    <mergeCell ref="D75:G75"/>
    <mergeCell ref="D59:G59"/>
    <mergeCell ref="D53:G53"/>
    <mergeCell ref="D50:G50"/>
    <mergeCell ref="D51:G51"/>
    <mergeCell ref="D36:G36"/>
    <mergeCell ref="D73:G73"/>
    <mergeCell ref="D74:G74"/>
    <mergeCell ref="D43:G43"/>
    <mergeCell ref="D44:G44"/>
    <mergeCell ref="D45:G45"/>
    <mergeCell ref="D67:G67"/>
    <mergeCell ref="D47:G47"/>
    <mergeCell ref="D54:G54"/>
    <mergeCell ref="D55:G55"/>
    <mergeCell ref="D56:G56"/>
    <mergeCell ref="D57:G57"/>
    <mergeCell ref="D58:G58"/>
    <mergeCell ref="D42:G42"/>
    <mergeCell ref="D46:G46"/>
    <mergeCell ref="D48:G48"/>
    <mergeCell ref="D60:G60"/>
    <mergeCell ref="D76:G76"/>
    <mergeCell ref="D77:G77"/>
    <mergeCell ref="D78:G78"/>
    <mergeCell ref="C97:G97"/>
    <mergeCell ref="D93:G93"/>
    <mergeCell ref="D94:G94"/>
    <mergeCell ref="D95:G95"/>
    <mergeCell ref="D63:G63"/>
    <mergeCell ref="D64:G64"/>
    <mergeCell ref="D65:G65"/>
    <mergeCell ref="D66:G66"/>
    <mergeCell ref="D68:G68"/>
    <mergeCell ref="D69:G69"/>
    <mergeCell ref="D70:G70"/>
    <mergeCell ref="D71:G71"/>
    <mergeCell ref="D72:G72"/>
    <mergeCell ref="D80:G80"/>
    <mergeCell ref="D81:G81"/>
    <mergeCell ref="D82:G82"/>
    <mergeCell ref="D79:G79"/>
  </mergeCells>
  <phoneticPr fontId="3" type="noConversion"/>
  <conditionalFormatting sqref="J23 L25">
    <cfRule type="containsText" dxfId="776" priority="187" stopIfTrue="1" operator="containsText" text="Fail">
      <formula>NOT(ISERROR(SEARCH("Fail",J23)))</formula>
    </cfRule>
    <cfRule type="containsText" dxfId="775" priority="188" stopIfTrue="1" operator="containsText" text="Pass">
      <formula>NOT(ISERROR(SEARCH("Pass",J23)))</formula>
    </cfRule>
  </conditionalFormatting>
  <conditionalFormatting sqref="M103">
    <cfRule type="containsText" dxfId="774" priority="158" stopIfTrue="1" operator="containsText" text="Fail">
      <formula>NOT(ISERROR(SEARCH("Fail",M103)))</formula>
    </cfRule>
    <cfRule type="containsText" dxfId="773" priority="159" stopIfTrue="1" operator="containsText" text="Pass">
      <formula>NOT(ISERROR(SEARCH("Pass",M103)))</formula>
    </cfRule>
  </conditionalFormatting>
  <conditionalFormatting sqref="L102">
    <cfRule type="containsText" dxfId="772" priority="168" stopIfTrue="1" operator="containsText" text="Fail">
      <formula>NOT(ISERROR(SEARCH("Fail",L102)))</formula>
    </cfRule>
    <cfRule type="containsText" dxfId="771" priority="169" stopIfTrue="1" operator="containsText" text="Pass">
      <formula>NOT(ISERROR(SEARCH("Pass",L102)))</formula>
    </cfRule>
  </conditionalFormatting>
  <conditionalFormatting sqref="L103">
    <cfRule type="containsText" dxfId="770" priority="164" stopIfTrue="1" operator="containsText" text="Fail">
      <formula>NOT(ISERROR(SEARCH("Fail",L103)))</formula>
    </cfRule>
    <cfRule type="containsText" dxfId="769" priority="165" stopIfTrue="1" operator="containsText" text="Pass">
      <formula>NOT(ISERROR(SEARCH("Pass",L103)))</formula>
    </cfRule>
  </conditionalFormatting>
  <conditionalFormatting sqref="M102">
    <cfRule type="containsText" dxfId="768" priority="162" stopIfTrue="1" operator="containsText" text="Fail">
      <formula>NOT(ISERROR(SEARCH("Fail",M102)))</formula>
    </cfRule>
    <cfRule type="containsText" dxfId="767" priority="163" stopIfTrue="1" operator="containsText" text="Pass">
      <formula>NOT(ISERROR(SEARCH("Pass",M102)))</formula>
    </cfRule>
  </conditionalFormatting>
  <conditionalFormatting sqref="I23">
    <cfRule type="containsText" dxfId="766" priority="150" stopIfTrue="1" operator="containsText" text="Fail">
      <formula>NOT(ISERROR(SEARCH("Fail",I23)))</formula>
    </cfRule>
    <cfRule type="containsText" dxfId="765" priority="151" stopIfTrue="1" operator="containsText" text="Pass">
      <formula>NOT(ISERROR(SEARCH("Pass",I23)))</formula>
    </cfRule>
  </conditionalFormatting>
  <conditionalFormatting sqref="M109:M110">
    <cfRule type="containsText" dxfId="764" priority="78" stopIfTrue="1" operator="containsText" text="Fail">
      <formula>NOT(ISERROR(SEARCH("Fail",M109)))</formula>
    </cfRule>
    <cfRule type="containsText" dxfId="763" priority="79" stopIfTrue="1" operator="containsText" text="Pass">
      <formula>NOT(ISERROR(SEARCH("Pass",M109)))</formula>
    </cfRule>
  </conditionalFormatting>
  <conditionalFormatting sqref="L105">
    <cfRule type="containsText" dxfId="762" priority="88" stopIfTrue="1" operator="containsText" text="Fail">
      <formula>NOT(ISERROR(SEARCH("Fail",L105)))</formula>
    </cfRule>
    <cfRule type="containsText" dxfId="761" priority="89" stopIfTrue="1" operator="containsText" text="Pass">
      <formula>NOT(ISERROR(SEARCH("Pass",L105)))</formula>
    </cfRule>
  </conditionalFormatting>
  <conditionalFormatting sqref="L108">
    <cfRule type="containsText" dxfId="760" priority="64" stopIfTrue="1" operator="containsText" text="Fail">
      <formula>NOT(ISERROR(SEARCH("Fail",L108)))</formula>
    </cfRule>
    <cfRule type="containsText" dxfId="759" priority="65" stopIfTrue="1" operator="containsText" text="Pass">
      <formula>NOT(ISERROR(SEARCH("Pass",L108)))</formula>
    </cfRule>
  </conditionalFormatting>
  <conditionalFormatting sqref="L109:L111">
    <cfRule type="containsText" dxfId="758" priority="84" stopIfTrue="1" operator="containsText" text="Fail">
      <formula>NOT(ISERROR(SEARCH("Fail",L109)))</formula>
    </cfRule>
    <cfRule type="containsText" dxfId="757" priority="85" stopIfTrue="1" operator="containsText" text="Pass">
      <formula>NOT(ISERROR(SEARCH("Pass",L109)))</formula>
    </cfRule>
  </conditionalFormatting>
  <conditionalFormatting sqref="M105">
    <cfRule type="containsText" dxfId="756" priority="82" stopIfTrue="1" operator="containsText" text="Fail">
      <formula>NOT(ISERROR(SEARCH("Fail",M105)))</formula>
    </cfRule>
    <cfRule type="containsText" dxfId="755" priority="83" stopIfTrue="1" operator="containsText" text="Pass">
      <formula>NOT(ISERROR(SEARCH("Pass",M105)))</formula>
    </cfRule>
  </conditionalFormatting>
  <conditionalFormatting sqref="L113">
    <cfRule type="containsText" dxfId="754" priority="80" stopIfTrue="1" operator="containsText" text="Fail">
      <formula>NOT(ISERROR(SEARCH("Fail",L113)))</formula>
    </cfRule>
    <cfRule type="containsText" dxfId="753" priority="81" stopIfTrue="1" operator="containsText" text="Pass">
      <formula>NOT(ISERROR(SEARCH("Pass",L113)))</formula>
    </cfRule>
  </conditionalFormatting>
  <conditionalFormatting sqref="L104">
    <cfRule type="containsText" dxfId="752" priority="70" stopIfTrue="1" operator="containsText" text="Fail">
      <formula>NOT(ISERROR(SEARCH("Fail",L104)))</formula>
    </cfRule>
    <cfRule type="containsText" dxfId="751" priority="71" stopIfTrue="1" operator="containsText" text="Pass">
      <formula>NOT(ISERROR(SEARCH("Pass",L104)))</formula>
    </cfRule>
  </conditionalFormatting>
  <conditionalFormatting sqref="M106">
    <cfRule type="containsText" dxfId="750" priority="66" stopIfTrue="1" operator="containsText" text="Fail">
      <formula>NOT(ISERROR(SEARCH("Fail",M106)))</formula>
    </cfRule>
    <cfRule type="containsText" dxfId="749" priority="67" stopIfTrue="1" operator="containsText" text="Pass">
      <formula>NOT(ISERROR(SEARCH("Pass",M106)))</formula>
    </cfRule>
  </conditionalFormatting>
  <conditionalFormatting sqref="L106">
    <cfRule type="containsText" dxfId="748" priority="68" stopIfTrue="1" operator="containsText" text="Fail">
      <formula>NOT(ISERROR(SEARCH("Fail",L106)))</formula>
    </cfRule>
    <cfRule type="containsText" dxfId="747" priority="69" stopIfTrue="1" operator="containsText" text="Pass">
      <formula>NOT(ISERROR(SEARCH("Pass",L106)))</formula>
    </cfRule>
  </conditionalFormatting>
  <conditionalFormatting sqref="M108">
    <cfRule type="containsText" dxfId="746" priority="60" stopIfTrue="1" operator="containsText" text="Fail">
      <formula>NOT(ISERROR(SEARCH("Fail",M108)))</formula>
    </cfRule>
    <cfRule type="containsText" dxfId="745" priority="61" stopIfTrue="1" operator="containsText" text="Pass">
      <formula>NOT(ISERROR(SEARCH("Pass",M108)))</formula>
    </cfRule>
  </conditionalFormatting>
  <conditionalFormatting sqref="L107">
    <cfRule type="containsText" dxfId="744" priority="58" stopIfTrue="1" operator="containsText" text="Fail">
      <formula>NOT(ISERROR(SEARCH("Fail",L107)))</formula>
    </cfRule>
    <cfRule type="containsText" dxfId="743" priority="59" stopIfTrue="1" operator="containsText" text="Pass">
      <formula>NOT(ISERROR(SEARCH("Pass",L107)))</formula>
    </cfRule>
  </conditionalFormatting>
  <conditionalFormatting sqref="J98">
    <cfRule type="containsText" dxfId="742" priority="38" stopIfTrue="1" operator="containsText" text="Fail">
      <formula>NOT(ISERROR(SEARCH("Fail",J98)))</formula>
    </cfRule>
    <cfRule type="containsText" dxfId="741" priority="39" stopIfTrue="1" operator="containsText" text="Pass">
      <formula>NOT(ISERROR(SEARCH("Pass",J98)))</formula>
    </cfRule>
  </conditionalFormatting>
  <conditionalFormatting sqref="L100:M100">
    <cfRule type="containsText" dxfId="740" priority="34" stopIfTrue="1" operator="containsText" text="Fail">
      <formula>NOT(ISERROR(SEARCH("Fail",L100)))</formula>
    </cfRule>
    <cfRule type="containsText" dxfId="739" priority="35" stopIfTrue="1" operator="containsText" text="Pass">
      <formula>NOT(ISERROR(SEARCH("Pass",L100)))</formula>
    </cfRule>
  </conditionalFormatting>
  <conditionalFormatting sqref="I98">
    <cfRule type="containsText" dxfId="738" priority="30" stopIfTrue="1" operator="containsText" text="Fail">
      <formula>NOT(ISERROR(SEARCH("Fail",I98)))</formula>
    </cfRule>
    <cfRule type="containsText" dxfId="737" priority="31" stopIfTrue="1" operator="containsText" text="Pass">
      <formula>NOT(ISERROR(SEARCH("Pass",I98)))</formula>
    </cfRule>
  </conditionalFormatting>
  <conditionalFormatting sqref="M112">
    <cfRule type="containsText" dxfId="736" priority="5" stopIfTrue="1" operator="containsText" text="Fail">
      <formula>NOT(ISERROR(SEARCH("Fail",M112)))</formula>
    </cfRule>
    <cfRule type="containsText" dxfId="735" priority="6" stopIfTrue="1" operator="containsText" text="Pass">
      <formula>NOT(ISERROR(SEARCH("Pass",M112)))</formula>
    </cfRule>
  </conditionalFormatting>
  <conditionalFormatting sqref="L112">
    <cfRule type="containsText" dxfId="734" priority="7" stopIfTrue="1" operator="containsText" text="Fail">
      <formula>NOT(ISERROR(SEARCH("Fail",L112)))</formula>
    </cfRule>
    <cfRule type="containsText" dxfId="733" priority="8" stopIfTrue="1" operator="containsText" text="Pass">
      <formula>NOT(ISERROR(SEARCH("Pass",L112)))</formula>
    </cfRule>
  </conditionalFormatting>
  <conditionalFormatting sqref="M111">
    <cfRule type="containsText" dxfId="732" priority="1" stopIfTrue="1" operator="containsText" text="Fail">
      <formula>NOT(ISERROR(SEARCH("Fail",M111)))</formula>
    </cfRule>
    <cfRule type="containsText" dxfId="731" priority="2" stopIfTrue="1" operator="containsText" text="Pass">
      <formula>NOT(ISERROR(SEARCH("Pass",M111)))</formula>
    </cfRule>
  </conditionalFormatting>
  <conditionalFormatting sqref="K28:K33 K68:K78 K80:K88 K90:K95 K47:K66 K35:K45 K15:K20">
    <cfRule type="expression" dxfId="730" priority="189">
      <formula>K15&lt;#REF!</formula>
    </cfRule>
  </conditionalFormatting>
  <dataValidations count="1">
    <dataValidation type="list" allowBlank="1" showInputMessage="1" showErrorMessage="1" sqref="H11:H12" xr:uid="{EFC81685-90B9-438E-9CD8-7D8D1864B4F7}">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48A4-E03F-40F2-819B-57E638DD7594}">
  <sheetPr>
    <pageSetUpPr fitToPage="1"/>
  </sheetPr>
  <dimension ref="B1:Y97"/>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5.45" customHeight="1" thickBot="1" x14ac:dyDescent="0.35">
      <c r="C4" s="43"/>
      <c r="H4" s="42"/>
      <c r="I4" s="44"/>
      <c r="J4" s="45"/>
      <c r="K4" s="45"/>
      <c r="L4" s="45"/>
      <c r="M4" s="45"/>
      <c r="N4" s="265"/>
      <c r="O4" s="265"/>
      <c r="P4" s="265"/>
      <c r="Q4" s="265"/>
      <c r="R4" s="136"/>
      <c r="S4" s="136"/>
      <c r="T4" s="136"/>
    </row>
    <row r="5" spans="2:23" s="40" customFormat="1" ht="15.45" customHeight="1" x14ac:dyDescent="0.3">
      <c r="C5" s="204" t="s">
        <v>163</v>
      </c>
      <c r="D5" s="266"/>
      <c r="E5" s="266"/>
      <c r="F5" s="266"/>
      <c r="G5" s="267"/>
      <c r="H5" s="42"/>
      <c r="I5" s="46"/>
      <c r="J5" s="47"/>
      <c r="K5" s="47"/>
      <c r="L5" s="47"/>
      <c r="M5" s="47"/>
      <c r="N5" s="253"/>
      <c r="O5" s="253"/>
      <c r="P5" s="253"/>
      <c r="Q5" s="253"/>
      <c r="R5" s="137"/>
      <c r="S5" s="137"/>
      <c r="T5" s="137"/>
    </row>
    <row r="6" spans="2:23" s="40" customFormat="1" ht="15.45" customHeight="1" thickBot="1" x14ac:dyDescent="0.35">
      <c r="C6" s="205" t="s">
        <v>9</v>
      </c>
      <c r="D6" s="251"/>
      <c r="E6" s="251"/>
      <c r="F6" s="251"/>
      <c r="G6" s="252"/>
      <c r="H6" s="42"/>
      <c r="I6" s="46"/>
      <c r="J6" s="47"/>
      <c r="K6" s="47"/>
      <c r="L6" s="47"/>
      <c r="M6" s="47"/>
      <c r="N6" s="253"/>
      <c r="O6" s="253"/>
      <c r="P6" s="253"/>
      <c r="Q6" s="253"/>
      <c r="R6" s="137"/>
      <c r="S6" s="137"/>
      <c r="T6" s="137"/>
    </row>
    <row r="7" spans="2:23" s="48" customFormat="1" ht="15.45" customHeight="1" x14ac:dyDescent="0.3">
      <c r="C7" s="49"/>
      <c r="H7" s="50"/>
      <c r="I7" s="51"/>
    </row>
    <row r="8" spans="2:23" s="48" customFormat="1" ht="15.45" customHeight="1"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38" t="s">
        <v>14</v>
      </c>
      <c r="J9" s="138" t="s">
        <v>15</v>
      </c>
      <c r="K9" s="138"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130" t="s">
        <v>21</v>
      </c>
      <c r="D11" s="255" t="s">
        <v>22</v>
      </c>
      <c r="E11" s="255"/>
      <c r="F11" s="255"/>
      <c r="G11" s="255"/>
      <c r="H11" s="206"/>
      <c r="I11" s="131" t="s">
        <v>23</v>
      </c>
      <c r="J11" s="132" t="s">
        <v>24</v>
      </c>
      <c r="K11" s="133" t="s">
        <v>25</v>
      </c>
      <c r="L11" s="59"/>
      <c r="M11" s="59"/>
      <c r="N11" s="59"/>
      <c r="O11" s="59"/>
      <c r="P11" s="59"/>
      <c r="Q11" s="59"/>
      <c r="R11" s="59"/>
      <c r="S11" s="59"/>
      <c r="T11" s="59"/>
      <c r="U11" s="59"/>
      <c r="V11" s="59"/>
      <c r="W11" s="59"/>
    </row>
    <row r="12" spans="2:23" s="60" customFormat="1" ht="15.45" customHeight="1" x14ac:dyDescent="0.3">
      <c r="B12" s="242"/>
      <c r="C12" s="130" t="s">
        <v>26</v>
      </c>
      <c r="D12" s="256" t="s">
        <v>27</v>
      </c>
      <c r="E12" s="257"/>
      <c r="F12" s="257"/>
      <c r="G12" s="257"/>
      <c r="H12" s="206"/>
      <c r="I12" s="131" t="s">
        <v>23</v>
      </c>
      <c r="J12" s="132" t="s">
        <v>24</v>
      </c>
      <c r="K12" s="133" t="s">
        <v>25</v>
      </c>
      <c r="L12" s="59"/>
      <c r="M12" s="59"/>
      <c r="N12" s="59"/>
      <c r="O12" s="59"/>
      <c r="P12" s="59"/>
      <c r="Q12" s="59"/>
      <c r="R12" s="59"/>
      <c r="S12" s="59"/>
      <c r="T12" s="59"/>
      <c r="U12" s="59"/>
      <c r="V12" s="59"/>
      <c r="W12" s="59"/>
    </row>
    <row r="13" spans="2:23" s="60" customFormat="1" ht="16.05" customHeight="1" thickBot="1" x14ac:dyDescent="0.35">
      <c r="B13" s="242"/>
      <c r="C13" s="130" t="s">
        <v>28</v>
      </c>
      <c r="D13" s="255" t="s">
        <v>29</v>
      </c>
      <c r="E13" s="255"/>
      <c r="F13" s="255"/>
      <c r="G13" s="255"/>
      <c r="H13" s="134" t="s">
        <v>30</v>
      </c>
      <c r="I13" s="131" t="s">
        <v>31</v>
      </c>
      <c r="J13" s="132" t="s">
        <v>31</v>
      </c>
      <c r="K13" s="133" t="s">
        <v>25</v>
      </c>
      <c r="L13" s="59"/>
      <c r="M13" s="59"/>
      <c r="N13" s="59"/>
      <c r="O13" s="59"/>
      <c r="P13" s="59"/>
      <c r="Q13" s="59"/>
      <c r="R13" s="59"/>
      <c r="S13" s="59"/>
      <c r="T13" s="59"/>
      <c r="U13" s="59"/>
      <c r="V13" s="59"/>
      <c r="W13" s="59"/>
    </row>
    <row r="14" spans="2:23" s="63" customFormat="1" ht="31.05" customHeight="1" x14ac:dyDescent="0.3">
      <c r="B14" s="242"/>
      <c r="C14" s="56" t="s">
        <v>32</v>
      </c>
      <c r="D14" s="237" t="s">
        <v>33</v>
      </c>
      <c r="E14" s="238"/>
      <c r="F14" s="238"/>
      <c r="G14" s="238"/>
      <c r="H14" s="61">
        <f>MASTER!H14</f>
        <v>0</v>
      </c>
      <c r="I14" s="10">
        <v>1</v>
      </c>
      <c r="J14" s="11">
        <v>200</v>
      </c>
      <c r="K14" s="120">
        <f>H14*J14</f>
        <v>0</v>
      </c>
      <c r="L14" s="62"/>
    </row>
    <row r="15" spans="2:23" s="60" customFormat="1" ht="46.8" outlineLevel="2" x14ac:dyDescent="0.3">
      <c r="B15" s="242"/>
      <c r="C15" s="135" t="s">
        <v>33</v>
      </c>
      <c r="D15" s="239" t="s">
        <v>34</v>
      </c>
      <c r="E15" s="239"/>
      <c r="F15" s="239"/>
      <c r="G15" s="239"/>
      <c r="H15" s="65"/>
      <c r="I15" s="19"/>
      <c r="J15" s="20"/>
      <c r="K15" s="21"/>
    </row>
    <row r="16" spans="2:23" s="60" customFormat="1" ht="46.8" outlineLevel="2" x14ac:dyDescent="0.3">
      <c r="B16" s="242"/>
      <c r="C16" s="135" t="s">
        <v>33</v>
      </c>
      <c r="D16" s="258" t="s">
        <v>35</v>
      </c>
      <c r="E16" s="259"/>
      <c r="F16" s="259"/>
      <c r="G16" s="260"/>
      <c r="H16" s="66"/>
      <c r="I16" s="22"/>
      <c r="J16" s="23"/>
      <c r="K16" s="24"/>
    </row>
    <row r="17" spans="2:23" s="60" customFormat="1" ht="46.8" outlineLevel="2" x14ac:dyDescent="0.3">
      <c r="B17" s="242"/>
      <c r="C17" s="135" t="s">
        <v>33</v>
      </c>
      <c r="D17" s="258" t="s">
        <v>36</v>
      </c>
      <c r="E17" s="259"/>
      <c r="F17" s="259"/>
      <c r="G17" s="260"/>
      <c r="H17" s="66"/>
      <c r="I17" s="22"/>
      <c r="J17" s="23"/>
      <c r="K17" s="24"/>
    </row>
    <row r="18" spans="2:23" s="60" customFormat="1" ht="46.8" outlineLevel="2" x14ac:dyDescent="0.3">
      <c r="B18" s="242"/>
      <c r="C18" s="135" t="s">
        <v>33</v>
      </c>
      <c r="D18" s="258" t="s">
        <v>37</v>
      </c>
      <c r="E18" s="259"/>
      <c r="F18" s="259"/>
      <c r="G18" s="260"/>
      <c r="H18" s="66"/>
      <c r="I18" s="22"/>
      <c r="J18" s="23"/>
      <c r="K18" s="24"/>
    </row>
    <row r="19" spans="2:23" s="60" customFormat="1" ht="46.8" outlineLevel="2" x14ac:dyDescent="0.3">
      <c r="B19" s="242"/>
      <c r="C19" s="135" t="s">
        <v>33</v>
      </c>
      <c r="D19" s="258" t="s">
        <v>38</v>
      </c>
      <c r="E19" s="259"/>
      <c r="F19" s="259"/>
      <c r="G19" s="260"/>
      <c r="H19" s="66"/>
      <c r="I19" s="22"/>
      <c r="J19" s="23"/>
      <c r="K19" s="24"/>
    </row>
    <row r="20" spans="2:23" s="60" customFormat="1" ht="47.4" outlineLevel="2" thickBot="1" x14ac:dyDescent="0.35">
      <c r="B20" s="242"/>
      <c r="C20" s="140" t="s">
        <v>33</v>
      </c>
      <c r="D20" s="248" t="s">
        <v>39</v>
      </c>
      <c r="E20" s="249"/>
      <c r="F20" s="249"/>
      <c r="G20" s="250"/>
      <c r="H20" s="67"/>
      <c r="I20" s="25"/>
      <c r="J20" s="26"/>
      <c r="K20" s="27"/>
    </row>
    <row r="21" spans="2:23" s="48" customFormat="1" ht="16.2" thickBot="1" x14ac:dyDescent="0.35">
      <c r="B21" s="242"/>
      <c r="C21" s="121"/>
      <c r="D21" s="68"/>
      <c r="E21" s="68"/>
      <c r="F21" s="68"/>
      <c r="G21" s="68"/>
      <c r="H21" s="69"/>
      <c r="I21" s="68"/>
      <c r="J21" s="68"/>
      <c r="K21" s="70"/>
    </row>
    <row r="22" spans="2:23"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3"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3" s="48" customFormat="1" ht="15.6" x14ac:dyDescent="0.3">
      <c r="B24" s="51"/>
      <c r="C24" s="73"/>
      <c r="D24" s="51"/>
      <c r="E24" s="51"/>
      <c r="F24" s="51"/>
      <c r="G24" s="51"/>
      <c r="H24" s="74"/>
      <c r="I24" s="75"/>
      <c r="J24" s="76"/>
      <c r="K24" s="77"/>
      <c r="L24" s="50"/>
      <c r="M24" s="50"/>
      <c r="N24" s="50"/>
      <c r="O24" s="50"/>
      <c r="P24" s="50"/>
      <c r="Q24" s="50"/>
    </row>
    <row r="25" spans="2:23" s="48" customFormat="1" ht="16.2" thickBot="1" x14ac:dyDescent="0.35">
      <c r="B25" s="78"/>
      <c r="C25" s="79"/>
      <c r="D25" s="80"/>
      <c r="E25" s="80"/>
      <c r="F25" s="80"/>
      <c r="G25" s="80"/>
      <c r="H25" s="81"/>
      <c r="I25" s="82"/>
      <c r="J25" s="4"/>
      <c r="K25" s="4"/>
      <c r="L25" s="83"/>
      <c r="M25" s="83"/>
      <c r="N25" s="83"/>
      <c r="O25" s="83"/>
      <c r="P25" s="83"/>
      <c r="Q25" s="83"/>
      <c r="R25" s="83"/>
      <c r="S25" s="84"/>
      <c r="T25" s="84"/>
      <c r="U25" s="84"/>
      <c r="V25" s="84"/>
      <c r="W25" s="84"/>
    </row>
    <row r="26" spans="2:23" s="55" customFormat="1" ht="31.8" thickBot="1" x14ac:dyDescent="0.35">
      <c r="B26" s="241" t="s">
        <v>44</v>
      </c>
      <c r="C26" s="53" t="s">
        <v>45</v>
      </c>
      <c r="D26" s="244" t="s">
        <v>46</v>
      </c>
      <c r="E26" s="245"/>
      <c r="F26" s="245"/>
      <c r="G26" s="246"/>
      <c r="H26" s="54" t="s">
        <v>13</v>
      </c>
      <c r="I26" s="138" t="s">
        <v>47</v>
      </c>
      <c r="J26" s="138" t="s">
        <v>15</v>
      </c>
      <c r="K26" s="138" t="s">
        <v>16</v>
      </c>
    </row>
    <row r="27" spans="2:23" s="63" customFormat="1" ht="15.6" x14ac:dyDescent="0.3">
      <c r="B27" s="242"/>
      <c r="C27" s="56"/>
      <c r="D27" s="237" t="s">
        <v>109</v>
      </c>
      <c r="E27" s="238"/>
      <c r="F27" s="238"/>
      <c r="G27" s="238"/>
      <c r="H27" s="61">
        <f>MASTER!H27</f>
        <v>0</v>
      </c>
      <c r="I27" s="10">
        <f>J27/$J$81</f>
        <v>0.17660000000000001</v>
      </c>
      <c r="J27" s="11">
        <v>88.3</v>
      </c>
      <c r="K27" s="12">
        <f>H27*J27</f>
        <v>0</v>
      </c>
    </row>
    <row r="28" spans="2:23" s="60" customFormat="1" ht="15.6" outlineLevel="1" x14ac:dyDescent="0.3">
      <c r="B28" s="242"/>
      <c r="C28" s="64" t="s">
        <v>49</v>
      </c>
      <c r="D28" s="239" t="s">
        <v>110</v>
      </c>
      <c r="E28" s="239"/>
      <c r="F28" s="239"/>
      <c r="G28" s="239"/>
      <c r="H28" s="65"/>
      <c r="I28" s="19"/>
      <c r="J28" s="20"/>
      <c r="K28" s="21"/>
    </row>
    <row r="29" spans="2:23" s="60" customFormat="1" ht="15.6" outlineLevel="1" x14ac:dyDescent="0.3">
      <c r="B29" s="242"/>
      <c r="C29" s="64" t="s">
        <v>49</v>
      </c>
      <c r="D29" s="239" t="s">
        <v>51</v>
      </c>
      <c r="E29" s="239"/>
      <c r="F29" s="239"/>
      <c r="G29" s="239"/>
      <c r="H29" s="66"/>
      <c r="I29" s="22"/>
      <c r="J29" s="23"/>
      <c r="K29" s="24"/>
    </row>
    <row r="30" spans="2:23" s="60" customFormat="1" ht="15.6" outlineLevel="1" x14ac:dyDescent="0.3">
      <c r="B30" s="242"/>
      <c r="C30" s="64" t="s">
        <v>49</v>
      </c>
      <c r="D30" s="239" t="s">
        <v>111</v>
      </c>
      <c r="E30" s="239"/>
      <c r="F30" s="239"/>
      <c r="G30" s="239"/>
      <c r="H30" s="66"/>
      <c r="I30" s="22"/>
      <c r="J30" s="23"/>
      <c r="K30" s="24"/>
    </row>
    <row r="31" spans="2:23" s="60" customFormat="1" ht="15.6" outlineLevel="1" x14ac:dyDescent="0.3">
      <c r="B31" s="242"/>
      <c r="C31" s="64" t="s">
        <v>49</v>
      </c>
      <c r="D31" s="239" t="s">
        <v>112</v>
      </c>
      <c r="E31" s="239"/>
      <c r="F31" s="239"/>
      <c r="G31" s="239"/>
      <c r="H31" s="66"/>
      <c r="I31" s="22"/>
      <c r="J31" s="23"/>
      <c r="K31" s="24"/>
    </row>
    <row r="32" spans="2:23" s="60" customFormat="1" ht="15.6" outlineLevel="1" x14ac:dyDescent="0.3">
      <c r="B32" s="242"/>
      <c r="C32" s="64" t="s">
        <v>49</v>
      </c>
      <c r="D32" s="239" t="s">
        <v>54</v>
      </c>
      <c r="E32" s="239"/>
      <c r="F32" s="239"/>
      <c r="G32" s="239"/>
      <c r="H32" s="66"/>
      <c r="I32" s="22"/>
      <c r="J32" s="23"/>
      <c r="K32" s="24"/>
    </row>
    <row r="33" spans="2:11" s="60" customFormat="1" ht="16.2" outlineLevel="1" thickBot="1" x14ac:dyDescent="0.35">
      <c r="B33" s="242"/>
      <c r="C33" s="64" t="s">
        <v>49</v>
      </c>
      <c r="D33" s="239" t="s">
        <v>55</v>
      </c>
      <c r="E33" s="239"/>
      <c r="F33" s="239"/>
      <c r="G33" s="239"/>
      <c r="H33" s="67"/>
      <c r="I33" s="25"/>
      <c r="J33" s="26"/>
      <c r="K33" s="27"/>
    </row>
    <row r="34" spans="2:11" s="63" customFormat="1" ht="15.6" x14ac:dyDescent="0.3">
      <c r="B34" s="242"/>
      <c r="C34" s="56"/>
      <c r="D34" s="237" t="s">
        <v>56</v>
      </c>
      <c r="E34" s="238"/>
      <c r="F34" s="238"/>
      <c r="G34" s="238"/>
      <c r="H34" s="85" t="s">
        <v>113</v>
      </c>
      <c r="I34" s="10">
        <f>J34/$J$81</f>
        <v>0.32339999999999997</v>
      </c>
      <c r="J34" s="11">
        <f>SUM(J35:J45)</f>
        <v>161.69999999999999</v>
      </c>
      <c r="K34" s="12">
        <f>SUM(K35:K45)</f>
        <v>0</v>
      </c>
    </row>
    <row r="35" spans="2:11" s="60" customFormat="1" ht="15.45" customHeight="1" outlineLevel="1" x14ac:dyDescent="0.3">
      <c r="B35" s="242"/>
      <c r="C35" s="28" t="s">
        <v>57</v>
      </c>
      <c r="D35" s="247" t="s">
        <v>58</v>
      </c>
      <c r="E35" s="247"/>
      <c r="F35" s="247"/>
      <c r="G35" s="247"/>
      <c r="H35" s="86">
        <f>MASTER!H35</f>
        <v>0</v>
      </c>
      <c r="I35" s="29"/>
      <c r="J35" s="13">
        <v>14.7</v>
      </c>
      <c r="K35" s="124">
        <f>H35*J35</f>
        <v>0</v>
      </c>
    </row>
    <row r="36" spans="2:11" s="60" customFormat="1" ht="15.6" outlineLevel="1" x14ac:dyDescent="0.3">
      <c r="B36" s="242"/>
      <c r="C36" s="28" t="s">
        <v>57</v>
      </c>
      <c r="D36" s="247" t="s">
        <v>114</v>
      </c>
      <c r="E36" s="247"/>
      <c r="F36" s="247"/>
      <c r="G36" s="247"/>
      <c r="H36" s="86">
        <f>'Supplier Portal SO'!H36</f>
        <v>0</v>
      </c>
      <c r="I36" s="30"/>
      <c r="J36" s="13">
        <v>14.7</v>
      </c>
      <c r="K36" s="124">
        <f t="shared" ref="K36:K45" si="0">H36*J36</f>
        <v>0</v>
      </c>
    </row>
    <row r="37" spans="2:11" s="60" customFormat="1" ht="15.45" customHeight="1" outlineLevel="1" x14ac:dyDescent="0.3">
      <c r="B37" s="242"/>
      <c r="C37" s="28" t="s">
        <v>57</v>
      </c>
      <c r="D37" s="247" t="s">
        <v>115</v>
      </c>
      <c r="E37" s="247"/>
      <c r="F37" s="247"/>
      <c r="G37" s="247"/>
      <c r="H37" s="86">
        <f>'Supplier Enablement-Mgmt SO'!H36</f>
        <v>0</v>
      </c>
      <c r="I37" s="30"/>
      <c r="J37" s="13">
        <v>14.7</v>
      </c>
      <c r="K37" s="124">
        <f t="shared" si="0"/>
        <v>0</v>
      </c>
    </row>
    <row r="38" spans="2:11" s="60" customFormat="1" ht="15.6" outlineLevel="1" x14ac:dyDescent="0.3">
      <c r="B38" s="242"/>
      <c r="C38" s="28" t="s">
        <v>57</v>
      </c>
      <c r="D38" s="247" t="s">
        <v>116</v>
      </c>
      <c r="E38" s="247"/>
      <c r="F38" s="247"/>
      <c r="G38" s="247"/>
      <c r="H38" s="86">
        <f>'Buyer Portal SO'!H36</f>
        <v>0</v>
      </c>
      <c r="I38" s="30"/>
      <c r="J38" s="13">
        <v>14.7</v>
      </c>
      <c r="K38" s="124">
        <f t="shared" si="0"/>
        <v>0</v>
      </c>
    </row>
    <row r="39" spans="2:11" s="60" customFormat="1" ht="15.45" customHeight="1" outlineLevel="1" x14ac:dyDescent="0.3">
      <c r="B39" s="242"/>
      <c r="C39" s="28" t="s">
        <v>57</v>
      </c>
      <c r="D39" s="247" t="s">
        <v>166</v>
      </c>
      <c r="E39" s="247"/>
      <c r="F39" s="247"/>
      <c r="G39" s="247"/>
      <c r="H39" s="86">
        <f>'Need Identification SO'!H36</f>
        <v>0</v>
      </c>
      <c r="I39" s="30"/>
      <c r="J39" s="13">
        <v>14.7</v>
      </c>
      <c r="K39" s="124">
        <f t="shared" si="0"/>
        <v>0</v>
      </c>
    </row>
    <row r="40" spans="2:11" s="60" customFormat="1" ht="15.45" customHeight="1" outlineLevel="1" x14ac:dyDescent="0.3">
      <c r="B40" s="242"/>
      <c r="C40" s="28" t="s">
        <v>57</v>
      </c>
      <c r="D40" s="247" t="s">
        <v>117</v>
      </c>
      <c r="E40" s="247"/>
      <c r="F40" s="247"/>
      <c r="G40" s="247"/>
      <c r="H40" s="86">
        <f>'Request through Pay SO'!H36</f>
        <v>0</v>
      </c>
      <c r="I40" s="30"/>
      <c r="J40" s="13">
        <v>14.7</v>
      </c>
      <c r="K40" s="124">
        <f t="shared" si="0"/>
        <v>0</v>
      </c>
    </row>
    <row r="41" spans="2:11" s="60" customFormat="1" ht="15.45" customHeight="1" outlineLevel="1" x14ac:dyDescent="0.3">
      <c r="B41" s="242"/>
      <c r="C41" s="28" t="s">
        <v>57</v>
      </c>
      <c r="D41" s="247" t="s">
        <v>118</v>
      </c>
      <c r="E41" s="247"/>
      <c r="F41" s="247"/>
      <c r="G41" s="247"/>
      <c r="H41" s="86">
        <f>'Catalog Capability SO'!H36</f>
        <v>0</v>
      </c>
      <c r="I41" s="30"/>
      <c r="J41" s="13">
        <v>14.7</v>
      </c>
      <c r="K41" s="124">
        <f t="shared" si="0"/>
        <v>0</v>
      </c>
    </row>
    <row r="42" spans="2:11" s="60" customFormat="1" ht="15.45" customHeight="1" outlineLevel="1" x14ac:dyDescent="0.3">
      <c r="B42" s="242"/>
      <c r="C42" s="28" t="s">
        <v>57</v>
      </c>
      <c r="D42" s="247" t="s">
        <v>119</v>
      </c>
      <c r="E42" s="247"/>
      <c r="F42" s="247"/>
      <c r="G42" s="247"/>
      <c r="H42" s="86">
        <f>'Sourcing-Bid Mgmt SO'!H36</f>
        <v>0</v>
      </c>
      <c r="I42" s="30"/>
      <c r="J42" s="13">
        <v>14.7</v>
      </c>
      <c r="K42" s="124">
        <f t="shared" si="0"/>
        <v>0</v>
      </c>
    </row>
    <row r="43" spans="2:11" s="60" customFormat="1" ht="15.45" customHeight="1" outlineLevel="1" x14ac:dyDescent="0.3">
      <c r="B43" s="242"/>
      <c r="C43" s="28" t="s">
        <v>57</v>
      </c>
      <c r="D43" s="247" t="s">
        <v>120</v>
      </c>
      <c r="E43" s="247"/>
      <c r="F43" s="247"/>
      <c r="G43" s="247"/>
      <c r="H43" s="86">
        <f>'Contract Mgmt SO'!H36</f>
        <v>0</v>
      </c>
      <c r="I43" s="30"/>
      <c r="J43" s="13">
        <v>14.7</v>
      </c>
      <c r="K43" s="124">
        <f t="shared" si="0"/>
        <v>0</v>
      </c>
    </row>
    <row r="44" spans="2:11" s="60" customFormat="1" ht="15.45" customHeight="1" outlineLevel="1" x14ac:dyDescent="0.3">
      <c r="B44" s="242"/>
      <c r="C44" s="28" t="s">
        <v>57</v>
      </c>
      <c r="D44" s="247" t="s">
        <v>167</v>
      </c>
      <c r="E44" s="247"/>
      <c r="F44" s="247"/>
      <c r="G44" s="247"/>
      <c r="H44" s="86">
        <f>'Vendor Performance SO'!H36</f>
        <v>0</v>
      </c>
      <c r="I44" s="30"/>
      <c r="J44" s="13">
        <v>14.7</v>
      </c>
      <c r="K44" s="124">
        <f t="shared" si="0"/>
        <v>0</v>
      </c>
    </row>
    <row r="45" spans="2:11" s="60" customFormat="1" ht="16.05" customHeight="1" outlineLevel="1" thickBot="1" x14ac:dyDescent="0.35">
      <c r="B45" s="242"/>
      <c r="C45" s="28" t="s">
        <v>57</v>
      </c>
      <c r="D45" s="270" t="s">
        <v>121</v>
      </c>
      <c r="E45" s="271"/>
      <c r="F45" s="271"/>
      <c r="G45" s="272"/>
      <c r="H45" s="86">
        <f>'Purchasing-Data Analytics SO'!H36</f>
        <v>0</v>
      </c>
      <c r="I45" s="31"/>
      <c r="J45" s="13">
        <v>14.7</v>
      </c>
      <c r="K45" s="124">
        <f t="shared" si="0"/>
        <v>0</v>
      </c>
    </row>
    <row r="46" spans="2:11" s="63" customFormat="1" ht="15.6" x14ac:dyDescent="0.3">
      <c r="B46" s="242"/>
      <c r="C46" s="56"/>
      <c r="D46" s="237" t="s">
        <v>59</v>
      </c>
      <c r="E46" s="238"/>
      <c r="F46" s="238"/>
      <c r="G46" s="238"/>
      <c r="H46" s="61">
        <f>MASTER!H36</f>
        <v>0</v>
      </c>
      <c r="I46" s="10">
        <f>J46/$J$81</f>
        <v>0.25</v>
      </c>
      <c r="J46" s="11">
        <v>125</v>
      </c>
      <c r="K46" s="12">
        <f>H46*J46</f>
        <v>0</v>
      </c>
    </row>
    <row r="47" spans="2:11" s="60" customFormat="1" ht="15.6" outlineLevel="1" x14ac:dyDescent="0.3">
      <c r="B47" s="242"/>
      <c r="C47" s="64" t="s">
        <v>60</v>
      </c>
      <c r="D47" s="239" t="s">
        <v>61</v>
      </c>
      <c r="E47" s="239"/>
      <c r="F47" s="239"/>
      <c r="G47" s="239"/>
      <c r="H47" s="65"/>
      <c r="I47" s="19"/>
      <c r="J47" s="20"/>
      <c r="K47" s="21"/>
    </row>
    <row r="48" spans="2:11" s="60" customFormat="1" ht="15.6" outlineLevel="1" x14ac:dyDescent="0.3">
      <c r="B48" s="242"/>
      <c r="C48" s="64" t="s">
        <v>60</v>
      </c>
      <c r="D48" s="239" t="s">
        <v>122</v>
      </c>
      <c r="E48" s="239"/>
      <c r="F48" s="239"/>
      <c r="G48" s="239"/>
      <c r="H48" s="66"/>
      <c r="I48" s="22"/>
      <c r="J48" s="23"/>
      <c r="K48" s="24"/>
    </row>
    <row r="49" spans="2:11" s="60" customFormat="1" ht="15.6" outlineLevel="1" x14ac:dyDescent="0.3">
      <c r="B49" s="242"/>
      <c r="C49" s="64" t="s">
        <v>60</v>
      </c>
      <c r="D49" s="239" t="s">
        <v>123</v>
      </c>
      <c r="E49" s="239"/>
      <c r="F49" s="239"/>
      <c r="G49" s="239"/>
      <c r="H49" s="66"/>
      <c r="I49" s="22"/>
      <c r="J49" s="23"/>
      <c r="K49" s="24"/>
    </row>
    <row r="50" spans="2:11" s="60" customFormat="1" ht="15.6" outlineLevel="1" x14ac:dyDescent="0.3">
      <c r="B50" s="242"/>
      <c r="C50" s="64" t="s">
        <v>60</v>
      </c>
      <c r="D50" s="239" t="s">
        <v>64</v>
      </c>
      <c r="E50" s="239"/>
      <c r="F50" s="239"/>
      <c r="G50" s="239"/>
      <c r="H50" s="66"/>
      <c r="I50" s="22"/>
      <c r="J50" s="23"/>
      <c r="K50" s="24"/>
    </row>
    <row r="51" spans="2:11" s="60" customFormat="1" ht="15.6" outlineLevel="1" x14ac:dyDescent="0.3">
      <c r="B51" s="242"/>
      <c r="C51" s="64" t="s">
        <v>60</v>
      </c>
      <c r="D51" s="239" t="s">
        <v>65</v>
      </c>
      <c r="E51" s="239"/>
      <c r="F51" s="239"/>
      <c r="G51" s="239"/>
      <c r="H51" s="66"/>
      <c r="I51" s="22"/>
      <c r="J51" s="23"/>
      <c r="K51" s="24"/>
    </row>
    <row r="52" spans="2:11" s="60" customFormat="1" ht="15.6" outlineLevel="1" x14ac:dyDescent="0.3">
      <c r="B52" s="242"/>
      <c r="C52" s="64" t="s">
        <v>60</v>
      </c>
      <c r="D52" s="239" t="s">
        <v>66</v>
      </c>
      <c r="E52" s="239"/>
      <c r="F52" s="239"/>
      <c r="G52" s="239"/>
      <c r="H52" s="66"/>
      <c r="I52" s="22"/>
      <c r="J52" s="23"/>
      <c r="K52" s="24"/>
    </row>
    <row r="53" spans="2:11" s="60" customFormat="1" ht="15.6" outlineLevel="1" x14ac:dyDescent="0.3">
      <c r="B53" s="242"/>
      <c r="C53" s="64" t="s">
        <v>60</v>
      </c>
      <c r="D53" s="239" t="s">
        <v>67</v>
      </c>
      <c r="E53" s="239"/>
      <c r="F53" s="239"/>
      <c r="G53" s="239"/>
      <c r="H53" s="66"/>
      <c r="I53" s="22"/>
      <c r="J53" s="23"/>
      <c r="K53" s="24"/>
    </row>
    <row r="54" spans="2:11" s="60" customFormat="1" ht="15.6" outlineLevel="1" x14ac:dyDescent="0.3">
      <c r="B54" s="242"/>
      <c r="C54" s="64" t="s">
        <v>60</v>
      </c>
      <c r="D54" s="239" t="s">
        <v>68</v>
      </c>
      <c r="E54" s="239"/>
      <c r="F54" s="239"/>
      <c r="G54" s="239"/>
      <c r="H54" s="66"/>
      <c r="I54" s="22"/>
      <c r="J54" s="23"/>
      <c r="K54" s="24"/>
    </row>
    <row r="55" spans="2:11" s="60" customFormat="1" ht="15.6" outlineLevel="1" x14ac:dyDescent="0.3">
      <c r="B55" s="242"/>
      <c r="C55" s="64" t="s">
        <v>60</v>
      </c>
      <c r="D55" s="239" t="s">
        <v>124</v>
      </c>
      <c r="E55" s="239"/>
      <c r="F55" s="239"/>
      <c r="G55" s="239"/>
      <c r="H55" s="66"/>
      <c r="I55" s="22"/>
      <c r="J55" s="23"/>
      <c r="K55" s="24"/>
    </row>
    <row r="56" spans="2:11" s="60" customFormat="1" ht="15.6" outlineLevel="1" x14ac:dyDescent="0.3">
      <c r="B56" s="242"/>
      <c r="C56" s="64" t="s">
        <v>60</v>
      </c>
      <c r="D56" s="239" t="s">
        <v>70</v>
      </c>
      <c r="E56" s="239"/>
      <c r="F56" s="239"/>
      <c r="G56" s="239"/>
      <c r="H56" s="66"/>
      <c r="I56" s="22"/>
      <c r="J56" s="23"/>
      <c r="K56" s="24"/>
    </row>
    <row r="57" spans="2:11" s="60" customFormat="1" ht="15.6" outlineLevel="1" x14ac:dyDescent="0.3">
      <c r="B57" s="242"/>
      <c r="C57" s="64" t="s">
        <v>60</v>
      </c>
      <c r="D57" s="239" t="s">
        <v>71</v>
      </c>
      <c r="E57" s="239"/>
      <c r="F57" s="239"/>
      <c r="G57" s="239"/>
      <c r="H57" s="66"/>
      <c r="I57" s="22"/>
      <c r="J57" s="23"/>
      <c r="K57" s="24"/>
    </row>
    <row r="58" spans="2:11" s="60" customFormat="1" ht="15.6" outlineLevel="1" x14ac:dyDescent="0.3">
      <c r="B58" s="242"/>
      <c r="C58" s="64" t="s">
        <v>60</v>
      </c>
      <c r="D58" s="239" t="s">
        <v>72</v>
      </c>
      <c r="E58" s="239"/>
      <c r="F58" s="239"/>
      <c r="G58" s="239"/>
      <c r="H58" s="66"/>
      <c r="I58" s="22"/>
      <c r="J58" s="23"/>
      <c r="K58" s="24"/>
    </row>
    <row r="59" spans="2:11" s="60" customFormat="1" ht="15.6" outlineLevel="1" x14ac:dyDescent="0.3">
      <c r="B59" s="242"/>
      <c r="C59" s="64" t="s">
        <v>60</v>
      </c>
      <c r="D59" s="239" t="s">
        <v>125</v>
      </c>
      <c r="E59" s="239"/>
      <c r="F59" s="239"/>
      <c r="G59" s="239"/>
      <c r="H59" s="66"/>
      <c r="I59" s="22"/>
      <c r="J59" s="23"/>
      <c r="K59" s="24"/>
    </row>
    <row r="60" spans="2:11" s="60" customFormat="1" ht="15.6" outlineLevel="1" x14ac:dyDescent="0.3">
      <c r="B60" s="242"/>
      <c r="C60" s="64" t="s">
        <v>60</v>
      </c>
      <c r="D60" s="239" t="s">
        <v>126</v>
      </c>
      <c r="E60" s="239"/>
      <c r="F60" s="239"/>
      <c r="G60" s="239"/>
      <c r="H60" s="66"/>
      <c r="I60" s="22"/>
      <c r="J60" s="23"/>
      <c r="K60" s="24"/>
    </row>
    <row r="61" spans="2:11" s="60" customFormat="1" ht="15.6" outlineLevel="1" x14ac:dyDescent="0.3">
      <c r="B61" s="242"/>
      <c r="C61" s="64" t="s">
        <v>60</v>
      </c>
      <c r="D61" s="239" t="s">
        <v>75</v>
      </c>
      <c r="E61" s="239"/>
      <c r="F61" s="239"/>
      <c r="G61" s="239"/>
      <c r="H61" s="66"/>
      <c r="I61" s="22"/>
      <c r="J61" s="23"/>
      <c r="K61" s="24"/>
    </row>
    <row r="62" spans="2:11" s="60" customFormat="1" ht="15.6" outlineLevel="1" x14ac:dyDescent="0.3">
      <c r="B62" s="242"/>
      <c r="C62" s="64" t="s">
        <v>60</v>
      </c>
      <c r="D62" s="239" t="s">
        <v>76</v>
      </c>
      <c r="E62" s="239"/>
      <c r="F62" s="239"/>
      <c r="G62" s="239"/>
      <c r="H62" s="66"/>
      <c r="I62" s="22"/>
      <c r="J62" s="23"/>
      <c r="K62" s="24"/>
    </row>
    <row r="63" spans="2:11" s="60" customFormat="1" ht="15.6" outlineLevel="1" x14ac:dyDescent="0.3">
      <c r="B63" s="242"/>
      <c r="C63" s="64" t="s">
        <v>60</v>
      </c>
      <c r="D63" s="239" t="s">
        <v>77</v>
      </c>
      <c r="E63" s="239"/>
      <c r="F63" s="239"/>
      <c r="G63" s="239"/>
      <c r="H63" s="66"/>
      <c r="I63" s="22"/>
      <c r="J63" s="23"/>
      <c r="K63" s="24"/>
    </row>
    <row r="64" spans="2:11" s="60" customFormat="1" ht="15.6" outlineLevel="1" x14ac:dyDescent="0.3">
      <c r="B64" s="242"/>
      <c r="C64" s="64" t="s">
        <v>60</v>
      </c>
      <c r="D64" s="239" t="s">
        <v>78</v>
      </c>
      <c r="E64" s="239"/>
      <c r="F64" s="239"/>
      <c r="G64" s="239"/>
      <c r="H64" s="66"/>
      <c r="I64" s="22"/>
      <c r="J64" s="23"/>
      <c r="K64" s="24"/>
    </row>
    <row r="65" spans="2:17" s="60" customFormat="1" ht="15.6" outlineLevel="1" x14ac:dyDescent="0.3">
      <c r="B65" s="242"/>
      <c r="C65" s="64" t="s">
        <v>60</v>
      </c>
      <c r="D65" s="239" t="s">
        <v>79</v>
      </c>
      <c r="E65" s="239"/>
      <c r="F65" s="239"/>
      <c r="G65" s="239"/>
      <c r="H65" s="66"/>
      <c r="I65" s="22"/>
      <c r="J65" s="23"/>
      <c r="K65" s="24"/>
    </row>
    <row r="66" spans="2:17" s="60" customFormat="1" ht="16.2" outlineLevel="1" thickBot="1" x14ac:dyDescent="0.35">
      <c r="B66" s="242"/>
      <c r="C66" s="64" t="s">
        <v>60</v>
      </c>
      <c r="D66" s="239" t="s">
        <v>80</v>
      </c>
      <c r="E66" s="239"/>
      <c r="F66" s="239"/>
      <c r="G66" s="239"/>
      <c r="H66" s="67"/>
      <c r="I66" s="25"/>
      <c r="J66" s="26"/>
      <c r="K66" s="27"/>
    </row>
    <row r="67" spans="2:17" s="63" customFormat="1" ht="15.6" x14ac:dyDescent="0.3">
      <c r="B67" s="242"/>
      <c r="C67" s="56"/>
      <c r="D67" s="237" t="s">
        <v>81</v>
      </c>
      <c r="E67" s="238"/>
      <c r="F67" s="238"/>
      <c r="G67" s="238"/>
      <c r="H67" s="61">
        <f>MASTER!H57</f>
        <v>0</v>
      </c>
      <c r="I67" s="10">
        <f>J67/$J$81</f>
        <v>0.25</v>
      </c>
      <c r="J67" s="11">
        <v>125</v>
      </c>
      <c r="K67" s="12">
        <f>H67*J67</f>
        <v>0</v>
      </c>
    </row>
    <row r="68" spans="2:17" s="60" customFormat="1" ht="15.6" outlineLevel="1" x14ac:dyDescent="0.3">
      <c r="B68" s="242"/>
      <c r="C68" s="64" t="s">
        <v>82</v>
      </c>
      <c r="D68" s="239" t="s">
        <v>83</v>
      </c>
      <c r="E68" s="239"/>
      <c r="F68" s="239"/>
      <c r="G68" s="239"/>
      <c r="H68" s="65"/>
      <c r="I68" s="19"/>
      <c r="J68" s="20"/>
      <c r="K68" s="21"/>
    </row>
    <row r="69" spans="2:17" s="60" customFormat="1" ht="15.6" outlineLevel="1" x14ac:dyDescent="0.3">
      <c r="B69" s="242"/>
      <c r="C69" s="64" t="s">
        <v>82</v>
      </c>
      <c r="D69" s="239" t="s">
        <v>127</v>
      </c>
      <c r="E69" s="239"/>
      <c r="F69" s="239"/>
      <c r="G69" s="239"/>
      <c r="H69" s="66"/>
      <c r="I69" s="22"/>
      <c r="J69" s="23"/>
      <c r="K69" s="24"/>
    </row>
    <row r="70" spans="2:17" s="60" customFormat="1" ht="15.6" outlineLevel="1" x14ac:dyDescent="0.3">
      <c r="B70" s="242"/>
      <c r="C70" s="64" t="s">
        <v>82</v>
      </c>
      <c r="D70" s="239" t="s">
        <v>85</v>
      </c>
      <c r="E70" s="239"/>
      <c r="F70" s="239"/>
      <c r="G70" s="239"/>
      <c r="H70" s="66"/>
      <c r="I70" s="22"/>
      <c r="J70" s="23"/>
      <c r="K70" s="24"/>
    </row>
    <row r="71" spans="2:17" s="60" customFormat="1" ht="15.6" outlineLevel="1" x14ac:dyDescent="0.3">
      <c r="B71" s="242"/>
      <c r="C71" s="64" t="s">
        <v>82</v>
      </c>
      <c r="D71" s="239" t="s">
        <v>86</v>
      </c>
      <c r="E71" s="239"/>
      <c r="F71" s="239"/>
      <c r="G71" s="239"/>
      <c r="H71" s="66"/>
      <c r="I71" s="22"/>
      <c r="J71" s="23"/>
      <c r="K71" s="24"/>
    </row>
    <row r="72" spans="2:17" s="60" customFormat="1" ht="15.6" outlineLevel="1" x14ac:dyDescent="0.3">
      <c r="B72" s="242"/>
      <c r="C72" s="64" t="s">
        <v>82</v>
      </c>
      <c r="D72" s="239" t="s">
        <v>128</v>
      </c>
      <c r="E72" s="239"/>
      <c r="F72" s="239"/>
      <c r="G72" s="239"/>
      <c r="H72" s="66"/>
      <c r="I72" s="22"/>
      <c r="J72" s="23"/>
      <c r="K72" s="24"/>
    </row>
    <row r="73" spans="2:17" s="60" customFormat="1" ht="15.6" outlineLevel="1" x14ac:dyDescent="0.3">
      <c r="B73" s="242"/>
      <c r="C73" s="64" t="s">
        <v>82</v>
      </c>
      <c r="D73" s="239" t="s">
        <v>129</v>
      </c>
      <c r="E73" s="239"/>
      <c r="F73" s="239"/>
      <c r="G73" s="239"/>
      <c r="H73" s="66"/>
      <c r="I73" s="22"/>
      <c r="J73" s="23"/>
      <c r="K73" s="24"/>
    </row>
    <row r="74" spans="2:17" s="60" customFormat="1" ht="15.6" outlineLevel="1" x14ac:dyDescent="0.3">
      <c r="B74" s="242"/>
      <c r="C74" s="64" t="s">
        <v>82</v>
      </c>
      <c r="D74" s="239" t="s">
        <v>89</v>
      </c>
      <c r="E74" s="239"/>
      <c r="F74" s="239"/>
      <c r="G74" s="239"/>
      <c r="H74" s="66"/>
      <c r="I74" s="22"/>
      <c r="J74" s="23"/>
      <c r="K74" s="24"/>
    </row>
    <row r="75" spans="2:17" s="60" customFormat="1" ht="15.6" outlineLevel="1" x14ac:dyDescent="0.3">
      <c r="B75" s="242"/>
      <c r="C75" s="64" t="s">
        <v>82</v>
      </c>
      <c r="D75" s="239" t="s">
        <v>90</v>
      </c>
      <c r="E75" s="239"/>
      <c r="F75" s="239"/>
      <c r="G75" s="239"/>
      <c r="H75" s="66"/>
      <c r="I75" s="22"/>
      <c r="J75" s="23"/>
      <c r="K75" s="24"/>
    </row>
    <row r="76" spans="2:17" s="60" customFormat="1" ht="15.6" outlineLevel="1" x14ac:dyDescent="0.3">
      <c r="B76" s="242"/>
      <c r="C76" s="64" t="s">
        <v>82</v>
      </c>
      <c r="D76" s="239" t="s">
        <v>91</v>
      </c>
      <c r="E76" s="239"/>
      <c r="F76" s="239"/>
      <c r="G76" s="239"/>
      <c r="H76" s="66"/>
      <c r="I76" s="22"/>
      <c r="J76" s="23"/>
      <c r="K76" s="24"/>
    </row>
    <row r="77" spans="2:17" s="60" customFormat="1" ht="15.6" outlineLevel="1" x14ac:dyDescent="0.3">
      <c r="B77" s="242"/>
      <c r="C77" s="64" t="s">
        <v>82</v>
      </c>
      <c r="D77" s="239" t="s">
        <v>92</v>
      </c>
      <c r="E77" s="239"/>
      <c r="F77" s="239"/>
      <c r="G77" s="239"/>
      <c r="H77" s="66"/>
      <c r="I77" s="22"/>
      <c r="J77" s="23"/>
      <c r="K77" s="24"/>
    </row>
    <row r="78" spans="2:17" s="60" customFormat="1" ht="16.2" outlineLevel="1" thickBot="1" x14ac:dyDescent="0.35">
      <c r="B78" s="242"/>
      <c r="C78" s="87" t="s">
        <v>82</v>
      </c>
      <c r="D78" s="268" t="s">
        <v>93</v>
      </c>
      <c r="E78" s="268"/>
      <c r="F78" s="268"/>
      <c r="G78" s="268"/>
      <c r="H78" s="67"/>
      <c r="I78" s="25"/>
      <c r="J78" s="26"/>
      <c r="K78" s="27"/>
    </row>
    <row r="79" spans="2:17" s="48" customFormat="1" ht="16.2" thickBot="1" x14ac:dyDescent="0.35">
      <c r="B79" s="242"/>
      <c r="C79" s="121"/>
      <c r="D79" s="68"/>
      <c r="E79" s="68"/>
      <c r="F79" s="68"/>
      <c r="G79" s="68"/>
      <c r="H79" s="69"/>
      <c r="I79" s="68"/>
      <c r="J79" s="68"/>
      <c r="K79" s="70"/>
    </row>
    <row r="80" spans="2:17" s="55" customFormat="1" ht="16.2" thickBot="1" x14ac:dyDescent="0.35">
      <c r="B80" s="242"/>
      <c r="C80" s="244" t="s">
        <v>131</v>
      </c>
      <c r="D80" s="245"/>
      <c r="E80" s="245"/>
      <c r="F80" s="245"/>
      <c r="G80" s="246"/>
      <c r="H80" s="34" t="s">
        <v>41</v>
      </c>
      <c r="I80" s="34" t="s">
        <v>42</v>
      </c>
      <c r="J80" s="34" t="s">
        <v>15</v>
      </c>
      <c r="K80" s="34" t="s">
        <v>43</v>
      </c>
      <c r="L80" s="71"/>
      <c r="M80" s="71"/>
      <c r="N80" s="71"/>
      <c r="O80" s="71"/>
      <c r="P80" s="71"/>
      <c r="Q80" s="71"/>
    </row>
    <row r="81" spans="2:25" s="202" customFormat="1" ht="16.2" thickBot="1" x14ac:dyDescent="0.35">
      <c r="B81" s="243"/>
      <c r="C81" s="218"/>
      <c r="D81" s="273"/>
      <c r="E81" s="273"/>
      <c r="F81" s="273"/>
      <c r="G81" s="273"/>
      <c r="H81" s="219">
        <v>0.6</v>
      </c>
      <c r="I81" s="220">
        <f>K81/J81</f>
        <v>0</v>
      </c>
      <c r="J81" s="221">
        <f>SUM(J27,J34,J46,J67)</f>
        <v>500</v>
      </c>
      <c r="K81" s="222">
        <f>SUM(K27,K34,K46,K67)</f>
        <v>0</v>
      </c>
      <c r="L81" s="71"/>
      <c r="M81" s="71"/>
      <c r="N81" s="71"/>
      <c r="O81" s="71"/>
      <c r="P81" s="71"/>
      <c r="Q81" s="71"/>
    </row>
    <row r="82" spans="2:25" s="48" customFormat="1" ht="15.6" x14ac:dyDescent="0.3">
      <c r="B82" s="51"/>
      <c r="C82" s="73"/>
      <c r="D82" s="51"/>
      <c r="E82" s="51"/>
      <c r="F82" s="51"/>
      <c r="G82" s="51"/>
      <c r="H82" s="74"/>
      <c r="I82" s="75"/>
      <c r="J82" s="76"/>
      <c r="K82" s="77"/>
      <c r="N82" s="50"/>
      <c r="O82" s="50"/>
      <c r="P82" s="50"/>
      <c r="Q82" s="50"/>
      <c r="R82" s="50"/>
      <c r="S82" s="50"/>
      <c r="T82" s="50"/>
    </row>
    <row r="83" spans="2:25" s="48" customFormat="1" ht="16.2" thickBot="1" x14ac:dyDescent="0.35">
      <c r="B83" s="78"/>
      <c r="C83" s="79"/>
      <c r="D83" s="80"/>
      <c r="E83" s="80"/>
      <c r="F83" s="80"/>
      <c r="G83" s="80"/>
      <c r="H83" s="81"/>
      <c r="I83" s="82"/>
      <c r="J83" s="4"/>
      <c r="K83" s="4"/>
      <c r="L83" s="3"/>
      <c r="M83" s="2"/>
      <c r="N83" s="83"/>
      <c r="O83" s="83"/>
      <c r="P83" s="83"/>
      <c r="Q83" s="83"/>
      <c r="R83" s="83"/>
      <c r="S83" s="83"/>
      <c r="T83" s="83"/>
      <c r="U83" s="84"/>
      <c r="V83" s="84"/>
      <c r="W83" s="84"/>
      <c r="X83" s="84"/>
      <c r="Y83" s="84"/>
    </row>
    <row r="84" spans="2:25" s="55" customFormat="1" ht="31.8" thickBot="1" x14ac:dyDescent="0.35">
      <c r="B84" s="288" t="s">
        <v>132</v>
      </c>
      <c r="C84" s="139" t="s">
        <v>133</v>
      </c>
      <c r="D84" s="291" t="s">
        <v>134</v>
      </c>
      <c r="E84" s="292"/>
      <c r="F84" s="292"/>
      <c r="G84" s="293"/>
      <c r="H84" s="88" t="s">
        <v>135</v>
      </c>
      <c r="I84" s="89" t="s">
        <v>136</v>
      </c>
      <c r="J84" s="89" t="s">
        <v>14</v>
      </c>
      <c r="K84" s="89" t="s">
        <v>15</v>
      </c>
      <c r="L84" s="89" t="s">
        <v>16</v>
      </c>
      <c r="M84" s="90"/>
      <c r="N84" s="71"/>
      <c r="O84" s="71"/>
      <c r="P84" s="71"/>
      <c r="Q84" s="71"/>
      <c r="R84" s="71"/>
      <c r="S84" s="71"/>
      <c r="T84" s="71"/>
    </row>
    <row r="85" spans="2:25" s="48" customFormat="1" ht="31.2" x14ac:dyDescent="0.3">
      <c r="B85" s="289"/>
      <c r="C85" s="142" t="s">
        <v>139</v>
      </c>
      <c r="D85" s="297" t="s">
        <v>140</v>
      </c>
      <c r="E85" s="297"/>
      <c r="F85" s="297"/>
      <c r="G85" s="298"/>
      <c r="H85" s="143">
        <v>0</v>
      </c>
      <c r="I85" s="143">
        <v>0</v>
      </c>
      <c r="J85" s="32">
        <f>K85/$K$89</f>
        <v>0.12</v>
      </c>
      <c r="K85" s="14">
        <v>36</v>
      </c>
      <c r="L85" s="144">
        <f t="shared" ref="L85:L87" si="1">IFERROR(K85*(H85/I85), 0)</f>
        <v>0</v>
      </c>
      <c r="M85" s="2"/>
      <c r="N85" s="50"/>
      <c r="O85" s="50"/>
      <c r="P85" s="50"/>
      <c r="Q85" s="50"/>
      <c r="R85" s="50"/>
      <c r="S85" s="50"/>
      <c r="T85" s="50"/>
    </row>
    <row r="86" spans="2:25" s="48" customFormat="1" ht="31.2" x14ac:dyDescent="0.3">
      <c r="B86" s="289"/>
      <c r="C86" s="91" t="s">
        <v>145</v>
      </c>
      <c r="D86" s="283" t="s">
        <v>146</v>
      </c>
      <c r="E86" s="283"/>
      <c r="F86" s="283"/>
      <c r="G86" s="284"/>
      <c r="H86" s="92">
        <v>0</v>
      </c>
      <c r="I86" s="92">
        <v>0</v>
      </c>
      <c r="J86" s="93">
        <f>K86/$K$89</f>
        <v>0.12</v>
      </c>
      <c r="K86" s="94">
        <v>36</v>
      </c>
      <c r="L86" s="5">
        <f t="shared" si="1"/>
        <v>0</v>
      </c>
      <c r="M86" s="2"/>
      <c r="N86" s="50"/>
      <c r="O86" s="50"/>
      <c r="P86" s="50"/>
      <c r="Q86" s="50"/>
      <c r="R86" s="50"/>
      <c r="S86" s="50"/>
      <c r="T86" s="50"/>
    </row>
    <row r="87" spans="2:25" s="48" customFormat="1" ht="31.2" x14ac:dyDescent="0.3">
      <c r="B87" s="289"/>
      <c r="C87" s="91" t="s">
        <v>151</v>
      </c>
      <c r="D87" s="283" t="s">
        <v>152</v>
      </c>
      <c r="E87" s="283"/>
      <c r="F87" s="283"/>
      <c r="G87" s="284"/>
      <c r="H87" s="92">
        <v>0</v>
      </c>
      <c r="I87" s="92">
        <v>0</v>
      </c>
      <c r="J87" s="93">
        <f>K87/$K$89</f>
        <v>0.12</v>
      </c>
      <c r="K87" s="94">
        <v>36</v>
      </c>
      <c r="L87" s="5">
        <f t="shared" si="1"/>
        <v>0</v>
      </c>
      <c r="M87" s="2"/>
      <c r="N87" s="50"/>
      <c r="O87" s="50"/>
      <c r="P87" s="50"/>
      <c r="Q87" s="50"/>
      <c r="R87" s="50"/>
      <c r="S87" s="50"/>
      <c r="T87" s="50"/>
    </row>
    <row r="88" spans="2:25" s="48" customFormat="1" ht="47.4" thickBot="1" x14ac:dyDescent="0.35">
      <c r="B88" s="289"/>
      <c r="C88" s="141" t="s">
        <v>155</v>
      </c>
      <c r="D88" s="299" t="s">
        <v>157</v>
      </c>
      <c r="E88" s="285"/>
      <c r="F88" s="285"/>
      <c r="G88" s="286"/>
      <c r="H88" s="100">
        <v>0</v>
      </c>
      <c r="I88" s="100">
        <v>0</v>
      </c>
      <c r="J88" s="101">
        <f>K88/$K$89</f>
        <v>0.64</v>
      </c>
      <c r="K88" s="102">
        <v>192</v>
      </c>
      <c r="L88" s="6">
        <f>IFERROR(K88*(I88/H88), 0)</f>
        <v>0</v>
      </c>
      <c r="M88" s="2"/>
      <c r="N88" s="50"/>
      <c r="O88" s="50"/>
      <c r="P88" s="50"/>
      <c r="Q88" s="50"/>
      <c r="R88" s="50"/>
      <c r="S88" s="50"/>
      <c r="T88" s="50"/>
    </row>
    <row r="89" spans="2:25" s="48" customFormat="1" ht="16.2" thickBot="1" x14ac:dyDescent="0.35">
      <c r="B89" s="289"/>
      <c r="C89" s="103"/>
      <c r="D89" s="104"/>
      <c r="E89" s="104"/>
      <c r="F89" s="104"/>
      <c r="G89" s="104"/>
      <c r="H89" s="105"/>
      <c r="I89" s="106"/>
      <c r="J89" s="106" t="s">
        <v>159</v>
      </c>
      <c r="K89" s="16">
        <f>SUM(K85:K88)</f>
        <v>300</v>
      </c>
      <c r="L89" s="214">
        <f>SUM(L85:L88)</f>
        <v>0</v>
      </c>
    </row>
    <row r="90" spans="2:25" s="48" customFormat="1" ht="16.2" thickBot="1" x14ac:dyDescent="0.35">
      <c r="B90" s="289"/>
      <c r="C90" s="107"/>
      <c r="D90" s="68"/>
      <c r="E90" s="68"/>
      <c r="F90" s="68"/>
      <c r="G90" s="68"/>
      <c r="H90" s="69"/>
      <c r="I90" s="68"/>
      <c r="J90" s="68"/>
      <c r="K90" s="68"/>
      <c r="L90" s="70"/>
      <c r="N90" s="50"/>
      <c r="O90" s="50"/>
      <c r="P90" s="50"/>
      <c r="Q90" s="50"/>
      <c r="R90" s="50"/>
      <c r="S90" s="50"/>
      <c r="T90" s="50"/>
    </row>
    <row r="91" spans="2:25" s="48" customFormat="1" ht="16.2" thickBot="1" x14ac:dyDescent="0.35">
      <c r="B91" s="289"/>
      <c r="C91" s="274" t="s">
        <v>13</v>
      </c>
      <c r="D91" s="275"/>
      <c r="E91" s="275"/>
      <c r="F91" s="275"/>
      <c r="G91" s="276"/>
      <c r="H91" s="34" t="s">
        <v>41</v>
      </c>
      <c r="I91" s="34" t="s">
        <v>42</v>
      </c>
      <c r="J91" s="108" t="s">
        <v>15</v>
      </c>
      <c r="K91" s="34" t="s">
        <v>43</v>
      </c>
      <c r="L91" s="229"/>
      <c r="M91" s="50"/>
      <c r="N91" s="50"/>
    </row>
    <row r="92" spans="2:25" s="48" customFormat="1" ht="15.45" customHeight="1" x14ac:dyDescent="0.3">
      <c r="B92" s="289"/>
      <c r="C92" s="277" t="s">
        <v>160</v>
      </c>
      <c r="D92" s="278"/>
      <c r="E92" s="278"/>
      <c r="F92" s="278"/>
      <c r="G92" s="279"/>
      <c r="H92" s="109">
        <f>H23</f>
        <v>0.6</v>
      </c>
      <c r="I92" s="32">
        <f>I23</f>
        <v>0</v>
      </c>
      <c r="J92" s="110">
        <f>J23</f>
        <v>200</v>
      </c>
      <c r="K92" s="14">
        <f>K23</f>
        <v>0</v>
      </c>
      <c r="L92" s="229"/>
      <c r="M92" s="50"/>
      <c r="N92" s="50"/>
    </row>
    <row r="93" spans="2:25" s="48" customFormat="1" ht="15.6" x14ac:dyDescent="0.3">
      <c r="B93" s="289"/>
      <c r="C93" s="294" t="s">
        <v>161</v>
      </c>
      <c r="D93" s="295"/>
      <c r="E93" s="295"/>
      <c r="F93" s="295"/>
      <c r="G93" s="296"/>
      <c r="H93" s="111">
        <f>H81</f>
        <v>0.6</v>
      </c>
      <c r="I93" s="33">
        <f>I81</f>
        <v>0</v>
      </c>
      <c r="J93" s="112">
        <f>J81</f>
        <v>500</v>
      </c>
      <c r="K93" s="17">
        <f>K81</f>
        <v>0</v>
      </c>
      <c r="L93" s="229"/>
      <c r="M93" s="50"/>
      <c r="N93" s="50"/>
    </row>
    <row r="94" spans="2:25" s="62" customFormat="1" ht="16.2" thickBot="1" x14ac:dyDescent="0.35">
      <c r="B94" s="289"/>
      <c r="C94" s="280" t="s">
        <v>162</v>
      </c>
      <c r="D94" s="281"/>
      <c r="E94" s="281"/>
      <c r="F94" s="281"/>
      <c r="G94" s="282"/>
      <c r="H94" s="113" t="s">
        <v>19</v>
      </c>
      <c r="I94" s="113" t="s">
        <v>19</v>
      </c>
      <c r="J94" s="114">
        <f>K89</f>
        <v>300</v>
      </c>
      <c r="K94" s="114">
        <f>L89</f>
        <v>0</v>
      </c>
      <c r="L94" s="230"/>
      <c r="M94" s="115"/>
      <c r="N94" s="115"/>
      <c r="O94" s="115"/>
      <c r="P94" s="115"/>
      <c r="Q94" s="115"/>
      <c r="R94" s="115"/>
    </row>
    <row r="95" spans="2:25" s="48" customFormat="1" ht="16.2" thickBot="1" x14ac:dyDescent="0.35">
      <c r="B95" s="290"/>
      <c r="C95" s="116"/>
      <c r="D95" s="117"/>
      <c r="E95" s="117"/>
      <c r="F95" s="117"/>
      <c r="G95" s="117"/>
      <c r="H95" s="118">
        <v>0.6</v>
      </c>
      <c r="I95" s="212">
        <f>K95/J95</f>
        <v>0</v>
      </c>
      <c r="J95" s="15">
        <f>SUM(J92:J94)</f>
        <v>1000</v>
      </c>
      <c r="K95" s="215">
        <f>SUM(K92:K94)</f>
        <v>0</v>
      </c>
      <c r="L95" s="231"/>
      <c r="M95" s="50"/>
      <c r="N95" s="50"/>
      <c r="O95" s="50"/>
      <c r="P95" s="50"/>
      <c r="Q95" s="50"/>
      <c r="R95" s="50"/>
    </row>
    <row r="96" spans="2:25" x14ac:dyDescent="0.3">
      <c r="M96" s="39"/>
      <c r="T96" s="35"/>
    </row>
    <row r="97" spans="13:13" ht="15.6" x14ac:dyDescent="0.3">
      <c r="M97" s="48"/>
    </row>
  </sheetData>
  <mergeCells count="88">
    <mergeCell ref="D6:G6"/>
    <mergeCell ref="N6:Q6"/>
    <mergeCell ref="C2:L2"/>
    <mergeCell ref="C3:L3"/>
    <mergeCell ref="N4:Q4"/>
    <mergeCell ref="D5:G5"/>
    <mergeCell ref="N5:Q5"/>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D23:G23"/>
    <mergeCell ref="D33:G33"/>
    <mergeCell ref="D45:G45"/>
    <mergeCell ref="D34:G34"/>
    <mergeCell ref="D35:G35"/>
    <mergeCell ref="D36:G36"/>
    <mergeCell ref="D37:G37"/>
    <mergeCell ref="D38:G38"/>
    <mergeCell ref="D39:G39"/>
    <mergeCell ref="D40:G40"/>
    <mergeCell ref="D41:G41"/>
    <mergeCell ref="D42:G42"/>
    <mergeCell ref="D43:G43"/>
    <mergeCell ref="D44:G44"/>
    <mergeCell ref="D57:G57"/>
    <mergeCell ref="D46:G46"/>
    <mergeCell ref="D47:G47"/>
    <mergeCell ref="D48:G48"/>
    <mergeCell ref="D49:G49"/>
    <mergeCell ref="D50:G50"/>
    <mergeCell ref="D51:G51"/>
    <mergeCell ref="D52:G52"/>
    <mergeCell ref="D53:G53"/>
    <mergeCell ref="D54:G54"/>
    <mergeCell ref="D55:G55"/>
    <mergeCell ref="D56:G56"/>
    <mergeCell ref="D75:G75"/>
    <mergeCell ref="D69:G69"/>
    <mergeCell ref="D58:G58"/>
    <mergeCell ref="D59:G59"/>
    <mergeCell ref="D60:G60"/>
    <mergeCell ref="D61:G61"/>
    <mergeCell ref="D62:G62"/>
    <mergeCell ref="D63:G63"/>
    <mergeCell ref="D64:G64"/>
    <mergeCell ref="D65:G65"/>
    <mergeCell ref="D66:G66"/>
    <mergeCell ref="D67:G67"/>
    <mergeCell ref="D68:G68"/>
    <mergeCell ref="B26:B81"/>
    <mergeCell ref="D26:G26"/>
    <mergeCell ref="D27:G27"/>
    <mergeCell ref="D28:G28"/>
    <mergeCell ref="D29:G29"/>
    <mergeCell ref="D30:G30"/>
    <mergeCell ref="D31:G31"/>
    <mergeCell ref="D32:G32"/>
    <mergeCell ref="D76:G76"/>
    <mergeCell ref="D77:G77"/>
    <mergeCell ref="D78:G78"/>
    <mergeCell ref="D70:G70"/>
    <mergeCell ref="D71:G71"/>
    <mergeCell ref="D72:G72"/>
    <mergeCell ref="D73:G73"/>
    <mergeCell ref="D74:G74"/>
    <mergeCell ref="B84:B95"/>
    <mergeCell ref="D84:G84"/>
    <mergeCell ref="D85:G85"/>
    <mergeCell ref="D88:G88"/>
    <mergeCell ref="C91:G91"/>
    <mergeCell ref="C92:G92"/>
    <mergeCell ref="C93:G93"/>
    <mergeCell ref="C94:G94"/>
    <mergeCell ref="D86:G86"/>
    <mergeCell ref="D87:G87"/>
    <mergeCell ref="C80:G80"/>
    <mergeCell ref="D81:G81"/>
  </mergeCells>
  <conditionalFormatting sqref="J23">
    <cfRule type="containsText" dxfId="729" priority="52" stopIfTrue="1" operator="containsText" text="Fail">
      <formula>NOT(ISERROR(SEARCH("Fail",J23)))</formula>
    </cfRule>
    <cfRule type="containsText" dxfId="728" priority="53" stopIfTrue="1" operator="containsText" text="Pass">
      <formula>NOT(ISERROR(SEARCH("Pass",J23)))</formula>
    </cfRule>
  </conditionalFormatting>
  <conditionalFormatting sqref="M85">
    <cfRule type="containsText" dxfId="727" priority="42" stopIfTrue="1" operator="containsText" text="Fail">
      <formula>NOT(ISERROR(SEARCH("Fail",M85)))</formula>
    </cfRule>
    <cfRule type="containsText" dxfId="726" priority="43" stopIfTrue="1" operator="containsText" text="Pass">
      <formula>NOT(ISERROR(SEARCH("Pass",M85)))</formula>
    </cfRule>
  </conditionalFormatting>
  <conditionalFormatting sqref="L85">
    <cfRule type="containsText" dxfId="725" priority="46" stopIfTrue="1" operator="containsText" text="Fail">
      <formula>NOT(ISERROR(SEARCH("Fail",L85)))</formula>
    </cfRule>
    <cfRule type="containsText" dxfId="724" priority="47" stopIfTrue="1" operator="containsText" text="Pass">
      <formula>NOT(ISERROR(SEARCH("Pass",L85)))</formula>
    </cfRule>
  </conditionalFormatting>
  <conditionalFormatting sqref="I23">
    <cfRule type="containsText" dxfId="723" priority="40" stopIfTrue="1" operator="containsText" text="Fail">
      <formula>NOT(ISERROR(SEARCH("Fail",I23)))</formula>
    </cfRule>
    <cfRule type="containsText" dxfId="722" priority="41" stopIfTrue="1" operator="containsText" text="Pass">
      <formula>NOT(ISERROR(SEARCH("Pass",I23)))</formula>
    </cfRule>
  </conditionalFormatting>
  <conditionalFormatting sqref="M87">
    <cfRule type="containsText" dxfId="721" priority="30" stopIfTrue="1" operator="containsText" text="Fail">
      <formula>NOT(ISERROR(SEARCH("Fail",M87)))</formula>
    </cfRule>
    <cfRule type="containsText" dxfId="720" priority="31" stopIfTrue="1" operator="containsText" text="Pass">
      <formula>NOT(ISERROR(SEARCH("Pass",M87)))</formula>
    </cfRule>
  </conditionalFormatting>
  <conditionalFormatting sqref="L87">
    <cfRule type="containsText" dxfId="719" priority="36" stopIfTrue="1" operator="containsText" text="Fail">
      <formula>NOT(ISERROR(SEARCH("Fail",L87)))</formula>
    </cfRule>
    <cfRule type="containsText" dxfId="718" priority="37" stopIfTrue="1" operator="containsText" text="Pass">
      <formula>NOT(ISERROR(SEARCH("Pass",L87)))</formula>
    </cfRule>
  </conditionalFormatting>
  <conditionalFormatting sqref="M86">
    <cfRule type="containsText" dxfId="717" priority="22" stopIfTrue="1" operator="containsText" text="Fail">
      <formula>NOT(ISERROR(SEARCH("Fail",M86)))</formula>
    </cfRule>
    <cfRule type="containsText" dxfId="716" priority="23" stopIfTrue="1" operator="containsText" text="Pass">
      <formula>NOT(ISERROR(SEARCH("Pass",M86)))</formula>
    </cfRule>
  </conditionalFormatting>
  <conditionalFormatting sqref="L86">
    <cfRule type="containsText" dxfId="715" priority="24" stopIfTrue="1" operator="containsText" text="Fail">
      <formula>NOT(ISERROR(SEARCH("Fail",L86)))</formula>
    </cfRule>
    <cfRule type="containsText" dxfId="714" priority="25" stopIfTrue="1" operator="containsText" text="Pass">
      <formula>NOT(ISERROR(SEARCH("Pass",L86)))</formula>
    </cfRule>
  </conditionalFormatting>
  <conditionalFormatting sqref="J81">
    <cfRule type="containsText" dxfId="713" priority="14" stopIfTrue="1" operator="containsText" text="Fail">
      <formula>NOT(ISERROR(SEARCH("Fail",J81)))</formula>
    </cfRule>
    <cfRule type="containsText" dxfId="712" priority="15" stopIfTrue="1" operator="containsText" text="Pass">
      <formula>NOT(ISERROR(SEARCH("Pass",J81)))</formula>
    </cfRule>
  </conditionalFormatting>
  <conditionalFormatting sqref="L83:M83">
    <cfRule type="containsText" dxfId="711" priority="10" stopIfTrue="1" operator="containsText" text="Fail">
      <formula>NOT(ISERROR(SEARCH("Fail",L83)))</formula>
    </cfRule>
    <cfRule type="containsText" dxfId="710" priority="11" stopIfTrue="1" operator="containsText" text="Pass">
      <formula>NOT(ISERROR(SEARCH("Pass",L83)))</formula>
    </cfRule>
  </conditionalFormatting>
  <conditionalFormatting sqref="I81">
    <cfRule type="containsText" dxfId="709" priority="8" stopIfTrue="1" operator="containsText" text="Fail">
      <formula>NOT(ISERROR(SEARCH("Fail",I81)))</formula>
    </cfRule>
    <cfRule type="containsText" dxfId="708" priority="9" stopIfTrue="1" operator="containsText" text="Pass">
      <formula>NOT(ISERROR(SEARCH("Pass",I81)))</formula>
    </cfRule>
  </conditionalFormatting>
  <conditionalFormatting sqref="M88">
    <cfRule type="containsText" dxfId="707" priority="4" stopIfTrue="1" operator="containsText" text="Fail">
      <formula>NOT(ISERROR(SEARCH("Fail",M88)))</formula>
    </cfRule>
    <cfRule type="containsText" dxfId="706" priority="5" stopIfTrue="1" operator="containsText" text="Pass">
      <formula>NOT(ISERROR(SEARCH("Pass",M88)))</formula>
    </cfRule>
  </conditionalFormatting>
  <conditionalFormatting sqref="L88">
    <cfRule type="containsText" dxfId="705" priority="6" stopIfTrue="1" operator="containsText" text="Fail">
      <formula>NOT(ISERROR(SEARCH("Fail",L88)))</formula>
    </cfRule>
    <cfRule type="containsText" dxfId="704" priority="7" stopIfTrue="1" operator="containsText" text="Pass">
      <formula>NOT(ISERROR(SEARCH("Pass",L88)))</formula>
    </cfRule>
  </conditionalFormatting>
  <conditionalFormatting sqref="K28:K33 K68:K78 K47:K66 K35 K15:K20">
    <cfRule type="expression" dxfId="703" priority="54">
      <formula>K15&lt;#REF!</formula>
    </cfRule>
  </conditionalFormatting>
  <conditionalFormatting sqref="K36:K45">
    <cfRule type="expression" dxfId="702" priority="1">
      <formula>K36&lt;#REF!</formula>
    </cfRule>
  </conditionalFormatting>
  <dataValidations count="1">
    <dataValidation type="list" allowBlank="1" showInputMessage="1" showErrorMessage="1" sqref="H11:H12" xr:uid="{62A7CE49-36EC-44BB-B933-1A8A5D35BA4C}">
      <formula1>"Pass, Fail"</formula1>
    </dataValidation>
  </dataValidations>
  <pageMargins left="0.25" right="0.25"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F22-ED94-4860-A6AE-864506D76A5A}">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36"/>
      <c r="S4" s="136"/>
      <c r="T4" s="136"/>
    </row>
    <row r="5" spans="2:23" s="40" customFormat="1" ht="15.6" x14ac:dyDescent="0.3">
      <c r="C5" s="204" t="s">
        <v>163</v>
      </c>
      <c r="D5" s="266"/>
      <c r="E5" s="266"/>
      <c r="F5" s="266"/>
      <c r="G5" s="267"/>
      <c r="H5" s="42"/>
      <c r="I5" s="46"/>
      <c r="J5" s="47"/>
      <c r="K5" s="47"/>
      <c r="L5" s="47"/>
      <c r="M5" s="47"/>
      <c r="N5" s="253"/>
      <c r="O5" s="253"/>
      <c r="P5" s="253"/>
      <c r="Q5" s="253"/>
      <c r="R5" s="137"/>
      <c r="S5" s="137"/>
      <c r="T5" s="137"/>
    </row>
    <row r="6" spans="2:23" s="40" customFormat="1" ht="16.2" thickBot="1" x14ac:dyDescent="0.35">
      <c r="C6" s="205" t="s">
        <v>9</v>
      </c>
      <c r="D6" s="251"/>
      <c r="E6" s="251"/>
      <c r="F6" s="251"/>
      <c r="G6" s="252"/>
      <c r="H6" s="42"/>
      <c r="I6" s="46"/>
      <c r="J6" s="47"/>
      <c r="K6" s="47"/>
      <c r="L6" s="47"/>
      <c r="M6" s="47"/>
      <c r="N6" s="253"/>
      <c r="O6" s="253"/>
      <c r="P6" s="253"/>
      <c r="Q6" s="253"/>
      <c r="R6" s="137"/>
      <c r="S6" s="137"/>
      <c r="T6" s="137"/>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38" t="s">
        <v>14</v>
      </c>
      <c r="J9" s="138" t="s">
        <v>15</v>
      </c>
      <c r="K9" s="138"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38" t="s">
        <v>47</v>
      </c>
      <c r="J26" s="138" t="s">
        <v>15</v>
      </c>
      <c r="K26" s="138"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114</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39"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16:G16"/>
    <mergeCell ref="D17:G17"/>
    <mergeCell ref="D18:G18"/>
    <mergeCell ref="D19:G19"/>
    <mergeCell ref="D20:G20"/>
    <mergeCell ref="D6:G6"/>
    <mergeCell ref="N6:Q6"/>
    <mergeCell ref="B9:B23"/>
    <mergeCell ref="D9:G9"/>
    <mergeCell ref="D10:G10"/>
    <mergeCell ref="D11:G11"/>
    <mergeCell ref="D12:G12"/>
    <mergeCell ref="D13:G13"/>
    <mergeCell ref="D14:G14"/>
    <mergeCell ref="D15:G15"/>
    <mergeCell ref="D33:G33"/>
    <mergeCell ref="D34:G34"/>
    <mergeCell ref="D35:G35"/>
    <mergeCell ref="D36:G36"/>
    <mergeCell ref="D37:G37"/>
    <mergeCell ref="D38:G38"/>
    <mergeCell ref="C22:G22"/>
    <mergeCell ref="D23:G23"/>
    <mergeCell ref="B26:B89"/>
    <mergeCell ref="D26:G26"/>
    <mergeCell ref="D27:G27"/>
    <mergeCell ref="D28:G28"/>
    <mergeCell ref="D29:G29"/>
    <mergeCell ref="D30:G30"/>
    <mergeCell ref="D31:G31"/>
    <mergeCell ref="D32:G32"/>
    <mergeCell ref="D45:G45"/>
    <mergeCell ref="D46:G46"/>
    <mergeCell ref="D47:G47"/>
    <mergeCell ref="D48:G48"/>
    <mergeCell ref="D49:G49"/>
    <mergeCell ref="D50:G50"/>
    <mergeCell ref="D39:G39"/>
    <mergeCell ref="D40:G40"/>
    <mergeCell ref="D41:G41"/>
    <mergeCell ref="D42:G42"/>
    <mergeCell ref="D43:G43"/>
    <mergeCell ref="D44:G44"/>
    <mergeCell ref="D57:G57"/>
    <mergeCell ref="D58:G58"/>
    <mergeCell ref="D59:G59"/>
    <mergeCell ref="D60:G60"/>
    <mergeCell ref="D61:G61"/>
    <mergeCell ref="D62:G62"/>
    <mergeCell ref="D51:G51"/>
    <mergeCell ref="D52:G52"/>
    <mergeCell ref="D53:G53"/>
    <mergeCell ref="D54:G54"/>
    <mergeCell ref="D55:G55"/>
    <mergeCell ref="D56:G56"/>
    <mergeCell ref="D69:G69"/>
    <mergeCell ref="D70:G70"/>
    <mergeCell ref="D71:G71"/>
    <mergeCell ref="D72:G72"/>
    <mergeCell ref="D73:G73"/>
    <mergeCell ref="D74:G74"/>
    <mergeCell ref="D63:G63"/>
    <mergeCell ref="D64:G64"/>
    <mergeCell ref="D65:G65"/>
    <mergeCell ref="D66:G66"/>
    <mergeCell ref="D67:G67"/>
    <mergeCell ref="D68:G68"/>
    <mergeCell ref="D81:G81"/>
    <mergeCell ref="D82:G82"/>
    <mergeCell ref="D83:G83"/>
    <mergeCell ref="D84:G84"/>
    <mergeCell ref="D85:G85"/>
    <mergeCell ref="D86:G86"/>
    <mergeCell ref="D75:G75"/>
    <mergeCell ref="D76:G76"/>
    <mergeCell ref="D77:G77"/>
    <mergeCell ref="D78:G78"/>
    <mergeCell ref="D79:G79"/>
    <mergeCell ref="D80:G80"/>
    <mergeCell ref="B92:B111"/>
    <mergeCell ref="D92:G92"/>
    <mergeCell ref="D93:G93"/>
    <mergeCell ref="D94:G94"/>
    <mergeCell ref="D95:G95"/>
    <mergeCell ref="D96:G96"/>
    <mergeCell ref="D97:G97"/>
    <mergeCell ref="D98:G98"/>
    <mergeCell ref="C107:G107"/>
    <mergeCell ref="C108:G108"/>
    <mergeCell ref="C109:G109"/>
    <mergeCell ref="C110:G110"/>
    <mergeCell ref="D99:G99"/>
    <mergeCell ref="D100:G100"/>
    <mergeCell ref="D101:G101"/>
    <mergeCell ref="D102:G102"/>
    <mergeCell ref="D103:G103"/>
    <mergeCell ref="D104:G104"/>
    <mergeCell ref="C88:G88"/>
    <mergeCell ref="D89:G89"/>
  </mergeCells>
  <conditionalFormatting sqref="J23">
    <cfRule type="containsText" dxfId="701" priority="52" stopIfTrue="1" operator="containsText" text="Fail">
      <formula>NOT(ISERROR(SEARCH("Fail",J23)))</formula>
    </cfRule>
    <cfRule type="containsText" dxfId="700" priority="53" stopIfTrue="1" operator="containsText" text="Pass">
      <formula>NOT(ISERROR(SEARCH("Pass",J23)))</formula>
    </cfRule>
  </conditionalFormatting>
  <conditionalFormatting sqref="M94">
    <cfRule type="containsText" dxfId="699" priority="42" stopIfTrue="1" operator="containsText" text="Fail">
      <formula>NOT(ISERROR(SEARCH("Fail",M94)))</formula>
    </cfRule>
    <cfRule type="containsText" dxfId="698" priority="43" stopIfTrue="1" operator="containsText" text="Pass">
      <formula>NOT(ISERROR(SEARCH("Pass",M94)))</formula>
    </cfRule>
  </conditionalFormatting>
  <conditionalFormatting sqref="L93">
    <cfRule type="containsText" dxfId="697" priority="48" stopIfTrue="1" operator="containsText" text="Fail">
      <formula>NOT(ISERROR(SEARCH("Fail",L93)))</formula>
    </cfRule>
    <cfRule type="containsText" dxfId="696" priority="49" stopIfTrue="1" operator="containsText" text="Pass">
      <formula>NOT(ISERROR(SEARCH("Pass",L93)))</formula>
    </cfRule>
  </conditionalFormatting>
  <conditionalFormatting sqref="L94">
    <cfRule type="containsText" dxfId="695" priority="46" stopIfTrue="1" operator="containsText" text="Fail">
      <formula>NOT(ISERROR(SEARCH("Fail",L94)))</formula>
    </cfRule>
    <cfRule type="containsText" dxfId="694" priority="47" stopIfTrue="1" operator="containsText" text="Pass">
      <formula>NOT(ISERROR(SEARCH("Pass",L94)))</formula>
    </cfRule>
  </conditionalFormatting>
  <conditionalFormatting sqref="M93">
    <cfRule type="containsText" dxfId="693" priority="44" stopIfTrue="1" operator="containsText" text="Fail">
      <formula>NOT(ISERROR(SEARCH("Fail",M93)))</formula>
    </cfRule>
    <cfRule type="containsText" dxfId="692" priority="45" stopIfTrue="1" operator="containsText" text="Pass">
      <formula>NOT(ISERROR(SEARCH("Pass",M93)))</formula>
    </cfRule>
  </conditionalFormatting>
  <conditionalFormatting sqref="I23">
    <cfRule type="containsText" dxfId="691" priority="40" stopIfTrue="1" operator="containsText" text="Fail">
      <formula>NOT(ISERROR(SEARCH("Fail",I23)))</formula>
    </cfRule>
    <cfRule type="containsText" dxfId="690" priority="41" stopIfTrue="1" operator="containsText" text="Pass">
      <formula>NOT(ISERROR(SEARCH("Pass",I23)))</formula>
    </cfRule>
  </conditionalFormatting>
  <conditionalFormatting sqref="M100:M101">
    <cfRule type="containsText" dxfId="689" priority="30" stopIfTrue="1" operator="containsText" text="Fail">
      <formula>NOT(ISERROR(SEARCH("Fail",M100)))</formula>
    </cfRule>
    <cfRule type="containsText" dxfId="688" priority="31" stopIfTrue="1" operator="containsText" text="Pass">
      <formula>NOT(ISERROR(SEARCH("Pass",M100)))</formula>
    </cfRule>
  </conditionalFormatting>
  <conditionalFormatting sqref="L96">
    <cfRule type="containsText" dxfId="687" priority="38" stopIfTrue="1" operator="containsText" text="Fail">
      <formula>NOT(ISERROR(SEARCH("Fail",L96)))</formula>
    </cfRule>
    <cfRule type="containsText" dxfId="686" priority="39" stopIfTrue="1" operator="containsText" text="Pass">
      <formula>NOT(ISERROR(SEARCH("Pass",L96)))</formula>
    </cfRule>
  </conditionalFormatting>
  <conditionalFormatting sqref="L99">
    <cfRule type="containsText" dxfId="685" priority="20" stopIfTrue="1" operator="containsText" text="Fail">
      <formula>NOT(ISERROR(SEARCH("Fail",L99)))</formula>
    </cfRule>
    <cfRule type="containsText" dxfId="684" priority="21" stopIfTrue="1" operator="containsText" text="Pass">
      <formula>NOT(ISERROR(SEARCH("Pass",L99)))</formula>
    </cfRule>
  </conditionalFormatting>
  <conditionalFormatting sqref="L100:L102">
    <cfRule type="containsText" dxfId="683" priority="36" stopIfTrue="1" operator="containsText" text="Fail">
      <formula>NOT(ISERROR(SEARCH("Fail",L100)))</formula>
    </cfRule>
    <cfRule type="containsText" dxfId="682" priority="37" stopIfTrue="1" operator="containsText" text="Pass">
      <formula>NOT(ISERROR(SEARCH("Pass",L100)))</formula>
    </cfRule>
  </conditionalFormatting>
  <conditionalFormatting sqref="M96">
    <cfRule type="containsText" dxfId="681" priority="34" stopIfTrue="1" operator="containsText" text="Fail">
      <formula>NOT(ISERROR(SEARCH("Fail",M96)))</formula>
    </cfRule>
    <cfRule type="containsText" dxfId="680" priority="35" stopIfTrue="1" operator="containsText" text="Pass">
      <formula>NOT(ISERROR(SEARCH("Pass",M96)))</formula>
    </cfRule>
  </conditionalFormatting>
  <conditionalFormatting sqref="L104">
    <cfRule type="containsText" dxfId="679" priority="32" stopIfTrue="1" operator="containsText" text="Fail">
      <formula>NOT(ISERROR(SEARCH("Fail",L104)))</formula>
    </cfRule>
    <cfRule type="containsText" dxfId="678" priority="33" stopIfTrue="1" operator="containsText" text="Pass">
      <formula>NOT(ISERROR(SEARCH("Pass",L104)))</formula>
    </cfRule>
  </conditionalFormatting>
  <conditionalFormatting sqref="L95">
    <cfRule type="containsText" dxfId="677" priority="26" stopIfTrue="1" operator="containsText" text="Fail">
      <formula>NOT(ISERROR(SEARCH("Fail",L95)))</formula>
    </cfRule>
    <cfRule type="containsText" dxfId="676" priority="27" stopIfTrue="1" operator="containsText" text="Pass">
      <formula>NOT(ISERROR(SEARCH("Pass",L95)))</formula>
    </cfRule>
  </conditionalFormatting>
  <conditionalFormatting sqref="M97">
    <cfRule type="containsText" dxfId="675" priority="22" stopIfTrue="1" operator="containsText" text="Fail">
      <formula>NOT(ISERROR(SEARCH("Fail",M97)))</formula>
    </cfRule>
    <cfRule type="containsText" dxfId="674" priority="23" stopIfTrue="1" operator="containsText" text="Pass">
      <formula>NOT(ISERROR(SEARCH("Pass",M97)))</formula>
    </cfRule>
  </conditionalFormatting>
  <conditionalFormatting sqref="L97">
    <cfRule type="containsText" dxfId="673" priority="24" stopIfTrue="1" operator="containsText" text="Fail">
      <formula>NOT(ISERROR(SEARCH("Fail",L97)))</formula>
    </cfRule>
    <cfRule type="containsText" dxfId="672" priority="25" stopIfTrue="1" operator="containsText" text="Pass">
      <formula>NOT(ISERROR(SEARCH("Pass",L97)))</formula>
    </cfRule>
  </conditionalFormatting>
  <conditionalFormatting sqref="M99">
    <cfRule type="containsText" dxfId="671" priority="18" stopIfTrue="1" operator="containsText" text="Fail">
      <formula>NOT(ISERROR(SEARCH("Fail",M99)))</formula>
    </cfRule>
    <cfRule type="containsText" dxfId="670" priority="19" stopIfTrue="1" operator="containsText" text="Pass">
      <formula>NOT(ISERROR(SEARCH("Pass",M99)))</formula>
    </cfRule>
  </conditionalFormatting>
  <conditionalFormatting sqref="L98">
    <cfRule type="containsText" dxfId="669" priority="16" stopIfTrue="1" operator="containsText" text="Fail">
      <formula>NOT(ISERROR(SEARCH("Fail",L98)))</formula>
    </cfRule>
    <cfRule type="containsText" dxfId="668" priority="17" stopIfTrue="1" operator="containsText" text="Pass">
      <formula>NOT(ISERROR(SEARCH("Pass",L98)))</formula>
    </cfRule>
  </conditionalFormatting>
  <conditionalFormatting sqref="J89">
    <cfRule type="containsText" dxfId="667" priority="14" stopIfTrue="1" operator="containsText" text="Fail">
      <formula>NOT(ISERROR(SEARCH("Fail",J89)))</formula>
    </cfRule>
    <cfRule type="containsText" dxfId="666" priority="15" stopIfTrue="1" operator="containsText" text="Pass">
      <formula>NOT(ISERROR(SEARCH("Pass",J89)))</formula>
    </cfRule>
  </conditionalFormatting>
  <conditionalFormatting sqref="L91:M91">
    <cfRule type="containsText" dxfId="665" priority="10" stopIfTrue="1" operator="containsText" text="Fail">
      <formula>NOT(ISERROR(SEARCH("Fail",L91)))</formula>
    </cfRule>
    <cfRule type="containsText" dxfId="664" priority="11" stopIfTrue="1" operator="containsText" text="Pass">
      <formula>NOT(ISERROR(SEARCH("Pass",L91)))</formula>
    </cfRule>
  </conditionalFormatting>
  <conditionalFormatting sqref="I89">
    <cfRule type="containsText" dxfId="663" priority="8" stopIfTrue="1" operator="containsText" text="Fail">
      <formula>NOT(ISERROR(SEARCH("Fail",I89)))</formula>
    </cfRule>
    <cfRule type="containsText" dxfId="662" priority="9" stopIfTrue="1" operator="containsText" text="Pass">
      <formula>NOT(ISERROR(SEARCH("Pass",I89)))</formula>
    </cfRule>
  </conditionalFormatting>
  <conditionalFormatting sqref="M103">
    <cfRule type="containsText" dxfId="661" priority="4" stopIfTrue="1" operator="containsText" text="Fail">
      <formula>NOT(ISERROR(SEARCH("Fail",M103)))</formula>
    </cfRule>
    <cfRule type="containsText" dxfId="660" priority="5" stopIfTrue="1" operator="containsText" text="Pass">
      <formula>NOT(ISERROR(SEARCH("Pass",M103)))</formula>
    </cfRule>
  </conditionalFormatting>
  <conditionalFormatting sqref="L103">
    <cfRule type="containsText" dxfId="659" priority="6" stopIfTrue="1" operator="containsText" text="Fail">
      <formula>NOT(ISERROR(SEARCH("Fail",L103)))</formula>
    </cfRule>
    <cfRule type="containsText" dxfId="658" priority="7" stopIfTrue="1" operator="containsText" text="Pass">
      <formula>NOT(ISERROR(SEARCH("Pass",L103)))</formula>
    </cfRule>
  </conditionalFormatting>
  <conditionalFormatting sqref="M102">
    <cfRule type="containsText" dxfId="657" priority="2" stopIfTrue="1" operator="containsText" text="Fail">
      <formula>NOT(ISERROR(SEARCH("Fail",M102)))</formula>
    </cfRule>
    <cfRule type="containsText" dxfId="656" priority="3" stopIfTrue="1" operator="containsText" text="Pass">
      <formula>NOT(ISERROR(SEARCH("Pass",M102)))</formula>
    </cfRule>
  </conditionalFormatting>
  <conditionalFormatting sqref="K28:K33 K59:K69 K71:K79 K81:K86 K38:K57 K15:K20">
    <cfRule type="expression" dxfId="655" priority="54">
      <formula>K15&lt;#REF!</formula>
    </cfRule>
  </conditionalFormatting>
  <conditionalFormatting sqref="K35:K36">
    <cfRule type="expression" dxfId="654" priority="1">
      <formula>K35&lt;#REF!</formula>
    </cfRule>
  </conditionalFormatting>
  <dataValidations count="1">
    <dataValidation type="list" allowBlank="1" showInputMessage="1" showErrorMessage="1" sqref="H11:H12" xr:uid="{34D028CD-410B-475C-8B4F-E283EAE15641}">
      <formula1>"Pass, Fail"</formula1>
    </dataValidation>
  </dataValidations>
  <pageMargins left="0.25" right="0.25" top="0.75" bottom="0.75" header="0.3" footer="0.3"/>
  <pageSetup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1202-A52F-496A-AE5A-1CBE67150250}">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114</v>
      </c>
      <c r="E36" s="309"/>
      <c r="F36" s="309"/>
      <c r="G36" s="310"/>
      <c r="H36" s="86">
        <f>'Supplier Portal'!H36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66:G66"/>
    <mergeCell ref="D67:G67"/>
    <mergeCell ref="D68:G68"/>
    <mergeCell ref="D69:G69"/>
    <mergeCell ref="D60:G60"/>
    <mergeCell ref="D61:G61"/>
    <mergeCell ref="D62:G62"/>
    <mergeCell ref="D63:G63"/>
    <mergeCell ref="D64:G64"/>
    <mergeCell ref="D65:G65"/>
    <mergeCell ref="C71:G71"/>
    <mergeCell ref="D72:G72"/>
    <mergeCell ref="D75:G75"/>
    <mergeCell ref="D76:G76"/>
    <mergeCell ref="D77:G77"/>
    <mergeCell ref="B75:B86"/>
    <mergeCell ref="C82:G82"/>
    <mergeCell ref="C83:G83"/>
    <mergeCell ref="C84:G84"/>
    <mergeCell ref="C85:G85"/>
    <mergeCell ref="D79:G79"/>
    <mergeCell ref="D78:G78"/>
  </mergeCells>
  <conditionalFormatting sqref="J23">
    <cfRule type="containsText" dxfId="653" priority="62" stopIfTrue="1" operator="containsText" text="Fail">
      <formula>NOT(ISERROR(SEARCH("Fail",J23)))</formula>
    </cfRule>
    <cfRule type="containsText" dxfId="652" priority="63" stopIfTrue="1" operator="containsText" text="Pass">
      <formula>NOT(ISERROR(SEARCH("Pass",J23)))</formula>
    </cfRule>
  </conditionalFormatting>
  <conditionalFormatting sqref="I23">
    <cfRule type="containsText" dxfId="651" priority="50" stopIfTrue="1" operator="containsText" text="Fail">
      <formula>NOT(ISERROR(SEARCH("Fail",I23)))</formula>
    </cfRule>
    <cfRule type="containsText" dxfId="650" priority="51" stopIfTrue="1" operator="containsText" text="Pass">
      <formula>NOT(ISERROR(SEARCH("Pass",I23)))</formula>
    </cfRule>
  </conditionalFormatting>
  <conditionalFormatting sqref="J72">
    <cfRule type="containsText" dxfId="649" priority="24" stopIfTrue="1" operator="containsText" text="Fail">
      <formula>NOT(ISERROR(SEARCH("Fail",J72)))</formula>
    </cfRule>
    <cfRule type="containsText" dxfId="648" priority="25" stopIfTrue="1" operator="containsText" text="Pass">
      <formula>NOT(ISERROR(SEARCH("Pass",J72)))</formula>
    </cfRule>
  </conditionalFormatting>
  <conditionalFormatting sqref="I72">
    <cfRule type="containsText" dxfId="647" priority="18" stopIfTrue="1" operator="containsText" text="Fail">
      <formula>NOT(ISERROR(SEARCH("Fail",I72)))</formula>
    </cfRule>
    <cfRule type="containsText" dxfId="646" priority="19" stopIfTrue="1" operator="containsText" text="Pass">
      <formula>NOT(ISERROR(SEARCH("Pass",I72)))</formula>
    </cfRule>
  </conditionalFormatting>
  <conditionalFormatting sqref="K28:K33 K59:K69 K38:K57 K15:K20">
    <cfRule type="expression" dxfId="645" priority="64">
      <formula>K15&lt;#REF!</formula>
    </cfRule>
  </conditionalFormatting>
  <conditionalFormatting sqref="K35:K36">
    <cfRule type="expression" dxfId="644" priority="11">
      <formula>K35&lt;#REF!</formula>
    </cfRule>
  </conditionalFormatting>
  <conditionalFormatting sqref="L76">
    <cfRule type="containsText" dxfId="643" priority="9" stopIfTrue="1" operator="containsText" text="Fail">
      <formula>NOT(ISERROR(SEARCH("Fail",L76)))</formula>
    </cfRule>
    <cfRule type="containsText" dxfId="642" priority="10" stopIfTrue="1" operator="containsText" text="Pass">
      <formula>NOT(ISERROR(SEARCH("Pass",L76)))</formula>
    </cfRule>
  </conditionalFormatting>
  <conditionalFormatting sqref="L78">
    <cfRule type="containsText" dxfId="641" priority="7" stopIfTrue="1" operator="containsText" text="Fail">
      <formula>NOT(ISERROR(SEARCH("Fail",L78)))</formula>
    </cfRule>
    <cfRule type="containsText" dxfId="640" priority="8" stopIfTrue="1" operator="containsText" text="Pass">
      <formula>NOT(ISERROR(SEARCH("Pass",L78)))</formula>
    </cfRule>
  </conditionalFormatting>
  <conditionalFormatting sqref="L77">
    <cfRule type="containsText" dxfId="639" priority="3" stopIfTrue="1" operator="containsText" text="Fail">
      <formula>NOT(ISERROR(SEARCH("Fail",L77)))</formula>
    </cfRule>
    <cfRule type="containsText" dxfId="638" priority="4" stopIfTrue="1" operator="containsText" text="Pass">
      <formula>NOT(ISERROR(SEARCH("Pass",L77)))</formula>
    </cfRule>
  </conditionalFormatting>
  <conditionalFormatting sqref="L79">
    <cfRule type="containsText" dxfId="637" priority="1" stopIfTrue="1" operator="containsText" text="Fail">
      <formula>NOT(ISERROR(SEARCH("Fail",L79)))</formula>
    </cfRule>
    <cfRule type="containsText" dxfId="636" priority="2" stopIfTrue="1" operator="containsText" text="Pass">
      <formula>NOT(ISERROR(SEARCH("Pass",L79)))</formula>
    </cfRule>
  </conditionalFormatting>
  <dataValidations count="1">
    <dataValidation type="list" allowBlank="1" showInputMessage="1" showErrorMessage="1" sqref="H11:H12" xr:uid="{B37836F7-F6FB-4579-8121-675CFDB501BC}">
      <formula1>"Pass, Fail"</formula1>
    </dataValidation>
  </dataValidations>
  <pageMargins left="0.25" right="0.25" top="0.75" bottom="0.75" header="0.3" footer="0.3"/>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E881-EB37-4E68-95BE-876126CF98AF}">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115</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4:G34"/>
    <mergeCell ref="D35:G35"/>
    <mergeCell ref="D36:G36"/>
    <mergeCell ref="D37:G37"/>
    <mergeCell ref="D38:G38"/>
    <mergeCell ref="D39:G39"/>
    <mergeCell ref="D23:G23"/>
    <mergeCell ref="B26:B89"/>
    <mergeCell ref="D26:G26"/>
    <mergeCell ref="D27:G27"/>
    <mergeCell ref="D28:G28"/>
    <mergeCell ref="D29:G29"/>
    <mergeCell ref="D30:G30"/>
    <mergeCell ref="D31:G31"/>
    <mergeCell ref="D32:G32"/>
    <mergeCell ref="D33:G33"/>
    <mergeCell ref="D46:G46"/>
    <mergeCell ref="D47:G47"/>
    <mergeCell ref="D48:G48"/>
    <mergeCell ref="D49:G49"/>
    <mergeCell ref="D50:G50"/>
    <mergeCell ref="D51:G51"/>
    <mergeCell ref="D40:G40"/>
    <mergeCell ref="D41:G41"/>
    <mergeCell ref="D42:G42"/>
    <mergeCell ref="D43:G43"/>
    <mergeCell ref="D44:G44"/>
    <mergeCell ref="D45:G45"/>
    <mergeCell ref="D58:G58"/>
    <mergeCell ref="D59:G59"/>
    <mergeCell ref="D60:G60"/>
    <mergeCell ref="D61:G61"/>
    <mergeCell ref="D62:G62"/>
    <mergeCell ref="D63:G63"/>
    <mergeCell ref="D52:G52"/>
    <mergeCell ref="D53:G53"/>
    <mergeCell ref="D54:G54"/>
    <mergeCell ref="D55:G55"/>
    <mergeCell ref="D56:G56"/>
    <mergeCell ref="D57:G57"/>
    <mergeCell ref="D70:G70"/>
    <mergeCell ref="D71:G71"/>
    <mergeCell ref="D72:G72"/>
    <mergeCell ref="D73:G73"/>
    <mergeCell ref="D74:G74"/>
    <mergeCell ref="D75:G75"/>
    <mergeCell ref="D64:G64"/>
    <mergeCell ref="D65:G65"/>
    <mergeCell ref="D66:G66"/>
    <mergeCell ref="D67:G67"/>
    <mergeCell ref="D68:G68"/>
    <mergeCell ref="D69:G69"/>
    <mergeCell ref="D82:G82"/>
    <mergeCell ref="D83:G83"/>
    <mergeCell ref="D84:G84"/>
    <mergeCell ref="D85:G85"/>
    <mergeCell ref="D86:G86"/>
    <mergeCell ref="C88:G88"/>
    <mergeCell ref="D76:G76"/>
    <mergeCell ref="D77:G77"/>
    <mergeCell ref="D78:G78"/>
    <mergeCell ref="D79:G79"/>
    <mergeCell ref="D80:G80"/>
    <mergeCell ref="D81:G81"/>
    <mergeCell ref="B92:B111"/>
    <mergeCell ref="D92:G92"/>
    <mergeCell ref="D93:G93"/>
    <mergeCell ref="D94:G94"/>
    <mergeCell ref="D95:G95"/>
    <mergeCell ref="D96:G96"/>
    <mergeCell ref="D97:G97"/>
    <mergeCell ref="D98:G98"/>
    <mergeCell ref="D99:G99"/>
    <mergeCell ref="C108:G108"/>
    <mergeCell ref="C109:G109"/>
    <mergeCell ref="C110:G110"/>
    <mergeCell ref="D100:G100"/>
    <mergeCell ref="D101:G101"/>
    <mergeCell ref="D102:G102"/>
    <mergeCell ref="D103:G103"/>
    <mergeCell ref="D104:G104"/>
    <mergeCell ref="C107:G107"/>
    <mergeCell ref="D89:G89"/>
  </mergeCells>
  <conditionalFormatting sqref="J23">
    <cfRule type="containsText" dxfId="635" priority="52" stopIfTrue="1" operator="containsText" text="Fail">
      <formula>NOT(ISERROR(SEARCH("Fail",J23)))</formula>
    </cfRule>
    <cfRule type="containsText" dxfId="634" priority="53" stopIfTrue="1" operator="containsText" text="Pass">
      <formula>NOT(ISERROR(SEARCH("Pass",J23)))</formula>
    </cfRule>
  </conditionalFormatting>
  <conditionalFormatting sqref="M94">
    <cfRule type="containsText" dxfId="633" priority="42" stopIfTrue="1" operator="containsText" text="Fail">
      <formula>NOT(ISERROR(SEARCH("Fail",M94)))</formula>
    </cfRule>
    <cfRule type="containsText" dxfId="632" priority="43" stopIfTrue="1" operator="containsText" text="Pass">
      <formula>NOT(ISERROR(SEARCH("Pass",M94)))</formula>
    </cfRule>
  </conditionalFormatting>
  <conditionalFormatting sqref="L93">
    <cfRule type="containsText" dxfId="631" priority="48" stopIfTrue="1" operator="containsText" text="Fail">
      <formula>NOT(ISERROR(SEARCH("Fail",L93)))</formula>
    </cfRule>
    <cfRule type="containsText" dxfId="630" priority="49" stopIfTrue="1" operator="containsText" text="Pass">
      <formula>NOT(ISERROR(SEARCH("Pass",L93)))</formula>
    </cfRule>
  </conditionalFormatting>
  <conditionalFormatting sqref="L94">
    <cfRule type="containsText" dxfId="629" priority="46" stopIfTrue="1" operator="containsText" text="Fail">
      <formula>NOT(ISERROR(SEARCH("Fail",L94)))</formula>
    </cfRule>
    <cfRule type="containsText" dxfId="628" priority="47" stopIfTrue="1" operator="containsText" text="Pass">
      <formula>NOT(ISERROR(SEARCH("Pass",L94)))</formula>
    </cfRule>
  </conditionalFormatting>
  <conditionalFormatting sqref="M93">
    <cfRule type="containsText" dxfId="627" priority="44" stopIfTrue="1" operator="containsText" text="Fail">
      <formula>NOT(ISERROR(SEARCH("Fail",M93)))</formula>
    </cfRule>
    <cfRule type="containsText" dxfId="626" priority="45" stopIfTrue="1" operator="containsText" text="Pass">
      <formula>NOT(ISERROR(SEARCH("Pass",M93)))</formula>
    </cfRule>
  </conditionalFormatting>
  <conditionalFormatting sqref="I23">
    <cfRule type="containsText" dxfId="625" priority="40" stopIfTrue="1" operator="containsText" text="Fail">
      <formula>NOT(ISERROR(SEARCH("Fail",I23)))</formula>
    </cfRule>
    <cfRule type="containsText" dxfId="624" priority="41" stopIfTrue="1" operator="containsText" text="Pass">
      <formula>NOT(ISERROR(SEARCH("Pass",I23)))</formula>
    </cfRule>
  </conditionalFormatting>
  <conditionalFormatting sqref="M100:M101">
    <cfRule type="containsText" dxfId="623" priority="30" stopIfTrue="1" operator="containsText" text="Fail">
      <formula>NOT(ISERROR(SEARCH("Fail",M100)))</formula>
    </cfRule>
    <cfRule type="containsText" dxfId="622" priority="31" stopIfTrue="1" operator="containsText" text="Pass">
      <formula>NOT(ISERROR(SEARCH("Pass",M100)))</formula>
    </cfRule>
  </conditionalFormatting>
  <conditionalFormatting sqref="L96">
    <cfRule type="containsText" dxfId="621" priority="38" stopIfTrue="1" operator="containsText" text="Fail">
      <formula>NOT(ISERROR(SEARCH("Fail",L96)))</formula>
    </cfRule>
    <cfRule type="containsText" dxfId="620" priority="39" stopIfTrue="1" operator="containsText" text="Pass">
      <formula>NOT(ISERROR(SEARCH("Pass",L96)))</formula>
    </cfRule>
  </conditionalFormatting>
  <conditionalFormatting sqref="L99">
    <cfRule type="containsText" dxfId="619" priority="20" stopIfTrue="1" operator="containsText" text="Fail">
      <formula>NOT(ISERROR(SEARCH("Fail",L99)))</formula>
    </cfRule>
    <cfRule type="containsText" dxfId="618" priority="21" stopIfTrue="1" operator="containsText" text="Pass">
      <formula>NOT(ISERROR(SEARCH("Pass",L99)))</formula>
    </cfRule>
  </conditionalFormatting>
  <conditionalFormatting sqref="L100:L102">
    <cfRule type="containsText" dxfId="617" priority="36" stopIfTrue="1" operator="containsText" text="Fail">
      <formula>NOT(ISERROR(SEARCH("Fail",L100)))</formula>
    </cfRule>
    <cfRule type="containsText" dxfId="616" priority="37" stopIfTrue="1" operator="containsText" text="Pass">
      <formula>NOT(ISERROR(SEARCH("Pass",L100)))</formula>
    </cfRule>
  </conditionalFormatting>
  <conditionalFormatting sqref="M96">
    <cfRule type="containsText" dxfId="615" priority="34" stopIfTrue="1" operator="containsText" text="Fail">
      <formula>NOT(ISERROR(SEARCH("Fail",M96)))</formula>
    </cfRule>
    <cfRule type="containsText" dxfId="614" priority="35" stopIfTrue="1" operator="containsText" text="Pass">
      <formula>NOT(ISERROR(SEARCH("Pass",M96)))</formula>
    </cfRule>
  </conditionalFormatting>
  <conditionalFormatting sqref="L104">
    <cfRule type="containsText" dxfId="613" priority="32" stopIfTrue="1" operator="containsText" text="Fail">
      <formula>NOT(ISERROR(SEARCH("Fail",L104)))</formula>
    </cfRule>
    <cfRule type="containsText" dxfId="612" priority="33" stopIfTrue="1" operator="containsText" text="Pass">
      <formula>NOT(ISERROR(SEARCH("Pass",L104)))</formula>
    </cfRule>
  </conditionalFormatting>
  <conditionalFormatting sqref="L95">
    <cfRule type="containsText" dxfId="611" priority="26" stopIfTrue="1" operator="containsText" text="Fail">
      <formula>NOT(ISERROR(SEARCH("Fail",L95)))</formula>
    </cfRule>
    <cfRule type="containsText" dxfId="610" priority="27" stopIfTrue="1" operator="containsText" text="Pass">
      <formula>NOT(ISERROR(SEARCH("Pass",L95)))</formula>
    </cfRule>
  </conditionalFormatting>
  <conditionalFormatting sqref="M97">
    <cfRule type="containsText" dxfId="609" priority="22" stopIfTrue="1" operator="containsText" text="Fail">
      <formula>NOT(ISERROR(SEARCH("Fail",M97)))</formula>
    </cfRule>
    <cfRule type="containsText" dxfId="608" priority="23" stopIfTrue="1" operator="containsText" text="Pass">
      <formula>NOT(ISERROR(SEARCH("Pass",M97)))</formula>
    </cfRule>
  </conditionalFormatting>
  <conditionalFormatting sqref="L97">
    <cfRule type="containsText" dxfId="607" priority="24" stopIfTrue="1" operator="containsText" text="Fail">
      <formula>NOT(ISERROR(SEARCH("Fail",L97)))</formula>
    </cfRule>
    <cfRule type="containsText" dxfId="606" priority="25" stopIfTrue="1" operator="containsText" text="Pass">
      <formula>NOT(ISERROR(SEARCH("Pass",L97)))</formula>
    </cfRule>
  </conditionalFormatting>
  <conditionalFormatting sqref="M99">
    <cfRule type="containsText" dxfId="605" priority="18" stopIfTrue="1" operator="containsText" text="Fail">
      <formula>NOT(ISERROR(SEARCH("Fail",M99)))</formula>
    </cfRule>
    <cfRule type="containsText" dxfId="604" priority="19" stopIfTrue="1" operator="containsText" text="Pass">
      <formula>NOT(ISERROR(SEARCH("Pass",M99)))</formula>
    </cfRule>
  </conditionalFormatting>
  <conditionalFormatting sqref="L98">
    <cfRule type="containsText" dxfId="603" priority="16" stopIfTrue="1" operator="containsText" text="Fail">
      <formula>NOT(ISERROR(SEARCH("Fail",L98)))</formula>
    </cfRule>
    <cfRule type="containsText" dxfId="602" priority="17" stopIfTrue="1" operator="containsText" text="Pass">
      <formula>NOT(ISERROR(SEARCH("Pass",L98)))</formula>
    </cfRule>
  </conditionalFormatting>
  <conditionalFormatting sqref="J89">
    <cfRule type="containsText" dxfId="601" priority="14" stopIfTrue="1" operator="containsText" text="Fail">
      <formula>NOT(ISERROR(SEARCH("Fail",J89)))</formula>
    </cfRule>
    <cfRule type="containsText" dxfId="600" priority="15" stopIfTrue="1" operator="containsText" text="Pass">
      <formula>NOT(ISERROR(SEARCH("Pass",J89)))</formula>
    </cfRule>
  </conditionalFormatting>
  <conditionalFormatting sqref="L91:M91">
    <cfRule type="containsText" dxfId="599" priority="10" stopIfTrue="1" operator="containsText" text="Fail">
      <formula>NOT(ISERROR(SEARCH("Fail",L91)))</formula>
    </cfRule>
    <cfRule type="containsText" dxfId="598" priority="11" stopIfTrue="1" operator="containsText" text="Pass">
      <formula>NOT(ISERROR(SEARCH("Pass",L91)))</formula>
    </cfRule>
  </conditionalFormatting>
  <conditionalFormatting sqref="I89">
    <cfRule type="containsText" dxfId="597" priority="8" stopIfTrue="1" operator="containsText" text="Fail">
      <formula>NOT(ISERROR(SEARCH("Fail",I89)))</formula>
    </cfRule>
    <cfRule type="containsText" dxfId="596" priority="9" stopIfTrue="1" operator="containsText" text="Pass">
      <formula>NOT(ISERROR(SEARCH("Pass",I89)))</formula>
    </cfRule>
  </conditionalFormatting>
  <conditionalFormatting sqref="M103">
    <cfRule type="containsText" dxfId="595" priority="4" stopIfTrue="1" operator="containsText" text="Fail">
      <formula>NOT(ISERROR(SEARCH("Fail",M103)))</formula>
    </cfRule>
    <cfRule type="containsText" dxfId="594" priority="5" stopIfTrue="1" operator="containsText" text="Pass">
      <formula>NOT(ISERROR(SEARCH("Pass",M103)))</formula>
    </cfRule>
  </conditionalFormatting>
  <conditionalFormatting sqref="L103">
    <cfRule type="containsText" dxfId="593" priority="6" stopIfTrue="1" operator="containsText" text="Fail">
      <formula>NOT(ISERROR(SEARCH("Fail",L103)))</formula>
    </cfRule>
    <cfRule type="containsText" dxfId="592" priority="7" stopIfTrue="1" operator="containsText" text="Pass">
      <formula>NOT(ISERROR(SEARCH("Pass",L103)))</formula>
    </cfRule>
  </conditionalFormatting>
  <conditionalFormatting sqref="M102">
    <cfRule type="containsText" dxfId="591" priority="2" stopIfTrue="1" operator="containsText" text="Fail">
      <formula>NOT(ISERROR(SEARCH("Fail",M102)))</formula>
    </cfRule>
    <cfRule type="containsText" dxfId="590" priority="3" stopIfTrue="1" operator="containsText" text="Pass">
      <formula>NOT(ISERROR(SEARCH("Pass",M102)))</formula>
    </cfRule>
  </conditionalFormatting>
  <conditionalFormatting sqref="K28:K33 K59:K69 K71:K79 K81:K86 K38:K57 K15:K20">
    <cfRule type="expression" dxfId="589" priority="54">
      <formula>K15&lt;#REF!</formula>
    </cfRule>
  </conditionalFormatting>
  <conditionalFormatting sqref="K35:K36">
    <cfRule type="expression" dxfId="588" priority="1">
      <formula>K35&lt;#REF!</formula>
    </cfRule>
  </conditionalFormatting>
  <dataValidations count="1">
    <dataValidation type="list" allowBlank="1" showInputMessage="1" showErrorMessage="1" sqref="H11:H12" xr:uid="{D280CC08-AB52-4DDE-96FF-BC921EAD1517}">
      <formula1>"Pass, Fail"</formula1>
    </dataValidation>
  </dataValidations>
  <pageMargins left="0.25" right="0.25" top="0.75" bottom="0.75" header="0.3" footer="0.3"/>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47BD-01F2-4DBC-9591-AAB9644D7234}">
  <sheetPr>
    <pageSetUpPr fitToPage="1"/>
  </sheetPr>
  <dimension ref="B1:W86"/>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5.45" customHeight="1" thickBot="1" x14ac:dyDescent="0.35">
      <c r="C1" s="36"/>
      <c r="D1" s="37"/>
      <c r="E1" s="37"/>
      <c r="F1" s="37"/>
      <c r="G1" s="37"/>
      <c r="H1" s="38"/>
      <c r="J1" s="37"/>
      <c r="K1" s="37"/>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203"/>
      <c r="O3" s="203"/>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J27/$J$72</f>
        <v>0.17660000000000001</v>
      </c>
      <c r="J27" s="11">
        <v>88.3</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J34/$J$72</f>
        <v>0.32339999999999997</v>
      </c>
      <c r="J34" s="11">
        <f>SUM(J35:J36)</f>
        <v>161.69999999999999</v>
      </c>
      <c r="K34" s="12">
        <f>SUM(K35:K36)</f>
        <v>0</v>
      </c>
    </row>
    <row r="35" spans="2:11" s="63" customFormat="1" ht="15.6" x14ac:dyDescent="0.3">
      <c r="B35" s="242"/>
      <c r="C35" s="28" t="s">
        <v>57</v>
      </c>
      <c r="D35" s="270" t="s">
        <v>58</v>
      </c>
      <c r="E35" s="306"/>
      <c r="F35" s="306"/>
      <c r="G35" s="307"/>
      <c r="H35" s="86">
        <f>MASTER!H35</f>
        <v>0</v>
      </c>
      <c r="I35" s="29"/>
      <c r="J35" s="13">
        <v>14.7</v>
      </c>
      <c r="K35" s="124">
        <f>H35*J35</f>
        <v>0</v>
      </c>
    </row>
    <row r="36" spans="2:11" s="63" customFormat="1" ht="16.2" thickBot="1" x14ac:dyDescent="0.35">
      <c r="B36" s="242"/>
      <c r="C36" s="28" t="s">
        <v>57</v>
      </c>
      <c r="D36" s="308" t="s">
        <v>115</v>
      </c>
      <c r="E36" s="309"/>
      <c r="F36" s="309"/>
      <c r="G36" s="310"/>
      <c r="H36" s="86">
        <f>'Supplier Enablement-Mgmt'!H36</f>
        <v>0</v>
      </c>
      <c r="I36" s="30"/>
      <c r="J36" s="13">
        <v>147</v>
      </c>
      <c r="K36" s="124">
        <f t="shared" ref="K36:K37" si="0">H36*J36</f>
        <v>0</v>
      </c>
    </row>
    <row r="37" spans="2:11" s="63" customFormat="1" ht="15.45" customHeight="1" x14ac:dyDescent="0.3">
      <c r="B37" s="242"/>
      <c r="C37" s="56"/>
      <c r="D37" s="237" t="s">
        <v>59</v>
      </c>
      <c r="E37" s="238"/>
      <c r="F37" s="238"/>
      <c r="G37" s="238"/>
      <c r="H37" s="61">
        <f>MASTER!H36</f>
        <v>0</v>
      </c>
      <c r="I37" s="10">
        <f>J37/$J$72</f>
        <v>0.25</v>
      </c>
      <c r="J37" s="11">
        <v>125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J58/$J$72</f>
        <v>0.25</v>
      </c>
      <c r="J58" s="11">
        <v>125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9" s="60" customFormat="1" ht="15.6" outlineLevel="1" x14ac:dyDescent="0.3">
      <c r="B65" s="242"/>
      <c r="C65" s="64" t="s">
        <v>82</v>
      </c>
      <c r="D65" s="239" t="s">
        <v>89</v>
      </c>
      <c r="E65" s="239"/>
      <c r="F65" s="239"/>
      <c r="G65" s="239"/>
      <c r="H65" s="126"/>
      <c r="I65" s="22"/>
      <c r="J65" s="23"/>
      <c r="K65" s="24"/>
    </row>
    <row r="66" spans="2:19" s="60" customFormat="1" ht="15.45" customHeight="1" outlineLevel="1" x14ac:dyDescent="0.3">
      <c r="B66" s="242"/>
      <c r="C66" s="64" t="s">
        <v>82</v>
      </c>
      <c r="D66" s="239" t="s">
        <v>90</v>
      </c>
      <c r="E66" s="239"/>
      <c r="F66" s="239"/>
      <c r="G66" s="239"/>
      <c r="H66" s="126"/>
      <c r="I66" s="22"/>
      <c r="J66" s="23"/>
      <c r="K66" s="24"/>
    </row>
    <row r="67" spans="2:19" s="60" customFormat="1" ht="15.45" customHeight="1" outlineLevel="1" x14ac:dyDescent="0.3">
      <c r="B67" s="242"/>
      <c r="C67" s="64" t="s">
        <v>82</v>
      </c>
      <c r="D67" s="239" t="s">
        <v>91</v>
      </c>
      <c r="E67" s="239"/>
      <c r="F67" s="239"/>
      <c r="G67" s="239"/>
      <c r="H67" s="126"/>
      <c r="I67" s="22"/>
      <c r="J67" s="23"/>
      <c r="K67" s="24"/>
    </row>
    <row r="68" spans="2:19" s="60" customFormat="1" ht="15.45" customHeight="1" outlineLevel="1" x14ac:dyDescent="0.3">
      <c r="B68" s="242"/>
      <c r="C68" s="64" t="s">
        <v>82</v>
      </c>
      <c r="D68" s="239" t="s">
        <v>92</v>
      </c>
      <c r="E68" s="239"/>
      <c r="F68" s="239"/>
      <c r="G68" s="239"/>
      <c r="H68" s="126"/>
      <c r="I68" s="22"/>
      <c r="J68" s="23"/>
      <c r="K68" s="24"/>
    </row>
    <row r="69" spans="2:19" s="60" customFormat="1" ht="16.05" customHeight="1" outlineLevel="1" thickBot="1" x14ac:dyDescent="0.35">
      <c r="B69" s="242"/>
      <c r="C69" s="64" t="s">
        <v>82</v>
      </c>
      <c r="D69" s="268" t="s">
        <v>93</v>
      </c>
      <c r="E69" s="268"/>
      <c r="F69" s="268"/>
      <c r="G69" s="268"/>
      <c r="H69" s="127"/>
      <c r="I69" s="25"/>
      <c r="J69" s="26"/>
      <c r="K69" s="27"/>
    </row>
    <row r="70" spans="2:19" s="48" customFormat="1" ht="16.2" thickBot="1" x14ac:dyDescent="0.35">
      <c r="B70" s="242"/>
      <c r="C70" s="121"/>
      <c r="D70" s="68"/>
      <c r="E70" s="68"/>
      <c r="F70" s="68"/>
      <c r="G70" s="68"/>
      <c r="H70" s="69"/>
      <c r="I70" s="68"/>
      <c r="J70" s="68"/>
      <c r="K70" s="70"/>
    </row>
    <row r="71" spans="2:19" s="55" customFormat="1" ht="16.2" thickBot="1" x14ac:dyDescent="0.35">
      <c r="B71" s="242"/>
      <c r="C71" s="244" t="s">
        <v>131</v>
      </c>
      <c r="D71" s="245"/>
      <c r="E71" s="245"/>
      <c r="F71" s="245"/>
      <c r="G71" s="246"/>
      <c r="H71" s="34" t="s">
        <v>41</v>
      </c>
      <c r="I71" s="34" t="s">
        <v>42</v>
      </c>
      <c r="J71" s="34" t="s">
        <v>15</v>
      </c>
      <c r="K71" s="34" t="s">
        <v>43</v>
      </c>
      <c r="L71" s="71"/>
      <c r="M71" s="71"/>
      <c r="N71" s="71"/>
      <c r="O71" s="71"/>
      <c r="P71" s="71"/>
      <c r="Q71" s="71"/>
    </row>
    <row r="72" spans="2:19" s="202" customFormat="1" ht="16.2" thickBot="1" x14ac:dyDescent="0.35">
      <c r="B72" s="243"/>
      <c r="C72" s="218"/>
      <c r="D72" s="273"/>
      <c r="E72" s="273"/>
      <c r="F72" s="273"/>
      <c r="G72" s="300"/>
      <c r="H72" s="219">
        <v>0.6</v>
      </c>
      <c r="I72" s="220">
        <f>K72/J72</f>
        <v>0</v>
      </c>
      <c r="J72" s="221">
        <f>SUM(J27,J34,J37,J58)</f>
        <v>500</v>
      </c>
      <c r="K72" s="222">
        <f>SUM(K27,K34,K37,K58)</f>
        <v>0</v>
      </c>
      <c r="L72" s="71"/>
      <c r="M72" s="71"/>
      <c r="N72" s="71"/>
      <c r="O72" s="71"/>
      <c r="P72" s="71"/>
      <c r="Q72" s="71"/>
    </row>
    <row r="73" spans="2:19" s="48" customFormat="1" ht="15.6" x14ac:dyDescent="0.3">
      <c r="B73" s="51"/>
      <c r="C73" s="73"/>
      <c r="D73" s="51"/>
      <c r="E73" s="51"/>
      <c r="F73" s="51"/>
      <c r="G73" s="51"/>
      <c r="H73" s="74"/>
      <c r="I73" s="75"/>
      <c r="J73" s="76"/>
      <c r="K73" s="77"/>
      <c r="M73" s="50"/>
      <c r="N73" s="50"/>
      <c r="O73" s="50"/>
      <c r="P73" s="50"/>
      <c r="Q73" s="50"/>
      <c r="R73" s="50"/>
      <c r="S73" s="50"/>
    </row>
    <row r="74" spans="2:19" ht="15" thickBot="1" x14ac:dyDescent="0.35"/>
    <row r="75" spans="2:19" ht="31.8" thickBot="1" x14ac:dyDescent="0.35">
      <c r="B75" s="288" t="s">
        <v>132</v>
      </c>
      <c r="C75" s="161" t="s">
        <v>133</v>
      </c>
      <c r="D75" s="291" t="s">
        <v>134</v>
      </c>
      <c r="E75" s="292"/>
      <c r="F75" s="292"/>
      <c r="G75" s="293"/>
      <c r="H75" s="88" t="s">
        <v>135</v>
      </c>
      <c r="I75" s="89" t="s">
        <v>136</v>
      </c>
      <c r="J75" s="89" t="s">
        <v>14</v>
      </c>
      <c r="K75" s="89" t="s">
        <v>15</v>
      </c>
      <c r="L75" s="89" t="s">
        <v>16</v>
      </c>
    </row>
    <row r="76" spans="2:19" ht="31.2" x14ac:dyDescent="0.3">
      <c r="B76" s="289"/>
      <c r="C76" s="167" t="s">
        <v>139</v>
      </c>
      <c r="D76" s="325" t="s">
        <v>140</v>
      </c>
      <c r="E76" s="325"/>
      <c r="F76" s="325"/>
      <c r="G76" s="326"/>
      <c r="H76" s="143">
        <v>0</v>
      </c>
      <c r="I76" s="143">
        <v>0</v>
      </c>
      <c r="J76" s="32">
        <f>K76/$K$80</f>
        <v>0.12</v>
      </c>
      <c r="K76" s="168">
        <v>36</v>
      </c>
      <c r="L76" s="144">
        <f t="shared" ref="L76:L78" si="1">IFERROR(K76*(H76/I76), 0)</f>
        <v>0</v>
      </c>
    </row>
    <row r="77" spans="2:19" ht="31.2" x14ac:dyDescent="0.3">
      <c r="B77" s="289"/>
      <c r="C77" s="169" t="s">
        <v>145</v>
      </c>
      <c r="D77" s="323" t="s">
        <v>146</v>
      </c>
      <c r="E77" s="323"/>
      <c r="F77" s="323"/>
      <c r="G77" s="324"/>
      <c r="H77" s="92">
        <v>0</v>
      </c>
      <c r="I77" s="92">
        <v>0</v>
      </c>
      <c r="J77" s="93">
        <f t="shared" ref="J77:J79" si="2">K77/$K$80</f>
        <v>0.12</v>
      </c>
      <c r="K77" s="170">
        <v>36</v>
      </c>
      <c r="L77" s="5">
        <f t="shared" si="1"/>
        <v>0</v>
      </c>
    </row>
    <row r="78" spans="2:19" ht="31.2" x14ac:dyDescent="0.3">
      <c r="B78" s="289"/>
      <c r="C78" s="169" t="s">
        <v>151</v>
      </c>
      <c r="D78" s="323" t="s">
        <v>152</v>
      </c>
      <c r="E78" s="323"/>
      <c r="F78" s="323"/>
      <c r="G78" s="324"/>
      <c r="H78" s="92">
        <v>0</v>
      </c>
      <c r="I78" s="92">
        <v>0</v>
      </c>
      <c r="J78" s="93">
        <f t="shared" si="2"/>
        <v>0.12</v>
      </c>
      <c r="K78" s="170">
        <v>36</v>
      </c>
      <c r="L78" s="5">
        <f t="shared" si="1"/>
        <v>0</v>
      </c>
    </row>
    <row r="79" spans="2:19" ht="47.4" thickBot="1" x14ac:dyDescent="0.35">
      <c r="B79" s="289"/>
      <c r="C79" s="171" t="s">
        <v>155</v>
      </c>
      <c r="D79" s="320" t="s">
        <v>157</v>
      </c>
      <c r="E79" s="321"/>
      <c r="F79" s="321"/>
      <c r="G79" s="322"/>
      <c r="H79" s="100">
        <v>0</v>
      </c>
      <c r="I79" s="100">
        <v>0</v>
      </c>
      <c r="J79" s="101">
        <f t="shared" si="2"/>
        <v>0.64</v>
      </c>
      <c r="K79" s="172">
        <v>192</v>
      </c>
      <c r="L79" s="6">
        <f>IFERROR(K79*(I79/H79), 0)</f>
        <v>0</v>
      </c>
    </row>
    <row r="80" spans="2:19" ht="16.2" thickBot="1" x14ac:dyDescent="0.35">
      <c r="B80" s="289"/>
      <c r="C80" s="173"/>
      <c r="D80" s="174"/>
      <c r="E80" s="174"/>
      <c r="F80" s="174"/>
      <c r="G80" s="174"/>
      <c r="H80" s="175"/>
      <c r="I80" s="176"/>
      <c r="J80" s="176" t="s">
        <v>159</v>
      </c>
      <c r="K80" s="177">
        <f>SUM(K76:K79)</f>
        <v>300</v>
      </c>
      <c r="L80" s="216">
        <f>SUM(L76:L79)</f>
        <v>0</v>
      </c>
    </row>
    <row r="81" spans="2:12" ht="16.2" thickBot="1" x14ac:dyDescent="0.35">
      <c r="B81" s="289"/>
      <c r="C81" s="107"/>
      <c r="D81" s="165"/>
      <c r="E81" s="165"/>
      <c r="F81" s="165"/>
      <c r="G81" s="165"/>
      <c r="H81" s="166"/>
      <c r="I81" s="165"/>
      <c r="J81" s="165"/>
      <c r="K81" s="165"/>
      <c r="L81" s="70"/>
    </row>
    <row r="82" spans="2:12" ht="16.2" thickBot="1" x14ac:dyDescent="0.35">
      <c r="B82" s="289"/>
      <c r="C82" s="274" t="s">
        <v>13</v>
      </c>
      <c r="D82" s="275"/>
      <c r="E82" s="275"/>
      <c r="F82" s="275"/>
      <c r="G82" s="276"/>
      <c r="H82" s="34" t="s">
        <v>41</v>
      </c>
      <c r="I82" s="34" t="s">
        <v>42</v>
      </c>
      <c r="J82" s="108" t="s">
        <v>15</v>
      </c>
      <c r="K82" s="34" t="s">
        <v>43</v>
      </c>
      <c r="L82" s="229"/>
    </row>
    <row r="83" spans="2:12" ht="15.45" customHeight="1" x14ac:dyDescent="0.3">
      <c r="B83" s="289"/>
      <c r="C83" s="311" t="s">
        <v>160</v>
      </c>
      <c r="D83" s="312"/>
      <c r="E83" s="312"/>
      <c r="F83" s="312"/>
      <c r="G83" s="313"/>
      <c r="H83" s="109">
        <f>H14</f>
        <v>0</v>
      </c>
      <c r="I83" s="32">
        <f>I14</f>
        <v>1</v>
      </c>
      <c r="J83" s="178">
        <f>J14</f>
        <v>200</v>
      </c>
      <c r="K83" s="168">
        <f>K14</f>
        <v>0</v>
      </c>
      <c r="L83" s="229"/>
    </row>
    <row r="84" spans="2:12" ht="15.6" x14ac:dyDescent="0.3">
      <c r="B84" s="289"/>
      <c r="C84" s="314" t="s">
        <v>161</v>
      </c>
      <c r="D84" s="315"/>
      <c r="E84" s="315"/>
      <c r="F84" s="315"/>
      <c r="G84" s="316"/>
      <c r="H84" s="111">
        <f>H72</f>
        <v>0.6</v>
      </c>
      <c r="I84" s="33">
        <f>I72</f>
        <v>0</v>
      </c>
      <c r="J84" s="179">
        <f>J72</f>
        <v>500</v>
      </c>
      <c r="K84" s="180">
        <f>K72</f>
        <v>0</v>
      </c>
      <c r="L84" s="229"/>
    </row>
    <row r="85" spans="2:12" ht="16.2" thickBot="1" x14ac:dyDescent="0.35">
      <c r="B85" s="289"/>
      <c r="C85" s="317" t="s">
        <v>162</v>
      </c>
      <c r="D85" s="318"/>
      <c r="E85" s="318"/>
      <c r="F85" s="318"/>
      <c r="G85" s="319"/>
      <c r="H85" s="113" t="s">
        <v>19</v>
      </c>
      <c r="I85" s="113" t="s">
        <v>19</v>
      </c>
      <c r="J85" s="181">
        <f>K80</f>
        <v>300</v>
      </c>
      <c r="K85" s="181">
        <f>L80</f>
        <v>0</v>
      </c>
      <c r="L85" s="230"/>
    </row>
    <row r="86" spans="2:12" ht="16.2" thickBot="1" x14ac:dyDescent="0.35">
      <c r="B86" s="290"/>
      <c r="C86" s="116"/>
      <c r="D86" s="117"/>
      <c r="E86" s="117"/>
      <c r="F86" s="117"/>
      <c r="G86" s="117"/>
      <c r="H86" s="118">
        <v>0.6</v>
      </c>
      <c r="I86" s="212">
        <f>K86/J86</f>
        <v>0</v>
      </c>
      <c r="J86" s="182">
        <f>SUM(J83:J85)</f>
        <v>1000</v>
      </c>
      <c r="K86" s="215">
        <f>SUM(K83:K85)</f>
        <v>0</v>
      </c>
      <c r="L86" s="231"/>
    </row>
  </sheetData>
  <mergeCells count="79">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2"/>
    <mergeCell ref="D26:G26"/>
    <mergeCell ref="D27:G27"/>
    <mergeCell ref="D28:G28"/>
    <mergeCell ref="D29:G29"/>
    <mergeCell ref="D35:G35"/>
    <mergeCell ref="D30:G30"/>
    <mergeCell ref="D31:G31"/>
    <mergeCell ref="D32:G32"/>
    <mergeCell ref="D33:G33"/>
    <mergeCell ref="D34:G34"/>
    <mergeCell ref="D47:G47"/>
    <mergeCell ref="D36:G36"/>
    <mergeCell ref="D37:G37"/>
    <mergeCell ref="D38:G38"/>
    <mergeCell ref="D39:G39"/>
    <mergeCell ref="D40:G40"/>
    <mergeCell ref="D41:G41"/>
    <mergeCell ref="D42:G42"/>
    <mergeCell ref="D43:G43"/>
    <mergeCell ref="D44:G44"/>
    <mergeCell ref="D45:G45"/>
    <mergeCell ref="D46:G46"/>
    <mergeCell ref="D59:G59"/>
    <mergeCell ref="D48:G48"/>
    <mergeCell ref="D49:G49"/>
    <mergeCell ref="D50:G50"/>
    <mergeCell ref="D51:G51"/>
    <mergeCell ref="D52:G52"/>
    <mergeCell ref="D53:G53"/>
    <mergeCell ref="D54:G54"/>
    <mergeCell ref="D55:G55"/>
    <mergeCell ref="D56:G56"/>
    <mergeCell ref="D57:G57"/>
    <mergeCell ref="D58:G58"/>
    <mergeCell ref="D72:G72"/>
    <mergeCell ref="D60:G60"/>
    <mergeCell ref="D61:G61"/>
    <mergeCell ref="D62:G62"/>
    <mergeCell ref="D63:G63"/>
    <mergeCell ref="D64:G64"/>
    <mergeCell ref="D65:G65"/>
    <mergeCell ref="D66:G66"/>
    <mergeCell ref="D67:G67"/>
    <mergeCell ref="D68:G68"/>
    <mergeCell ref="D69:G69"/>
    <mergeCell ref="C71:G71"/>
    <mergeCell ref="C84:G84"/>
    <mergeCell ref="C85:G85"/>
    <mergeCell ref="B75:B86"/>
    <mergeCell ref="D75:G75"/>
    <mergeCell ref="D76:G76"/>
    <mergeCell ref="D77:G77"/>
    <mergeCell ref="D78:G78"/>
    <mergeCell ref="D79:G79"/>
    <mergeCell ref="C82:G82"/>
    <mergeCell ref="C83:G83"/>
  </mergeCells>
  <conditionalFormatting sqref="J23">
    <cfRule type="containsText" dxfId="587" priority="22" stopIfTrue="1" operator="containsText" text="Fail">
      <formula>NOT(ISERROR(SEARCH("Fail",J23)))</formula>
    </cfRule>
    <cfRule type="containsText" dxfId="586" priority="23" stopIfTrue="1" operator="containsText" text="Pass">
      <formula>NOT(ISERROR(SEARCH("Pass",J23)))</formula>
    </cfRule>
  </conditionalFormatting>
  <conditionalFormatting sqref="I23">
    <cfRule type="containsText" dxfId="585" priority="18" stopIfTrue="1" operator="containsText" text="Fail">
      <formula>NOT(ISERROR(SEARCH("Fail",I23)))</formula>
    </cfRule>
    <cfRule type="containsText" dxfId="584" priority="19" stopIfTrue="1" operator="containsText" text="Pass">
      <formula>NOT(ISERROR(SEARCH("Pass",I23)))</formula>
    </cfRule>
  </conditionalFormatting>
  <conditionalFormatting sqref="J72">
    <cfRule type="containsText" dxfId="583" priority="16" stopIfTrue="1" operator="containsText" text="Fail">
      <formula>NOT(ISERROR(SEARCH("Fail",J72)))</formula>
    </cfRule>
    <cfRule type="containsText" dxfId="582" priority="17" stopIfTrue="1" operator="containsText" text="Pass">
      <formula>NOT(ISERROR(SEARCH("Pass",J72)))</formula>
    </cfRule>
  </conditionalFormatting>
  <conditionalFormatting sqref="I72">
    <cfRule type="containsText" dxfId="581" priority="12" stopIfTrue="1" operator="containsText" text="Fail">
      <formula>NOT(ISERROR(SEARCH("Fail",I72)))</formula>
    </cfRule>
    <cfRule type="containsText" dxfId="580" priority="13" stopIfTrue="1" operator="containsText" text="Pass">
      <formula>NOT(ISERROR(SEARCH("Pass",I72)))</formula>
    </cfRule>
  </conditionalFormatting>
  <conditionalFormatting sqref="K28:K33 K59:K69 K38:K57 K15:K20">
    <cfRule type="expression" dxfId="579" priority="24">
      <formula>K15&lt;#REF!</formula>
    </cfRule>
  </conditionalFormatting>
  <conditionalFormatting sqref="K35:K36">
    <cfRule type="expression" dxfId="578" priority="11">
      <formula>K35&lt;#REF!</formula>
    </cfRule>
  </conditionalFormatting>
  <conditionalFormatting sqref="L76">
    <cfRule type="containsText" dxfId="577" priority="9" stopIfTrue="1" operator="containsText" text="Fail">
      <formula>NOT(ISERROR(SEARCH("Fail",L76)))</formula>
    </cfRule>
    <cfRule type="containsText" dxfId="576" priority="10" stopIfTrue="1" operator="containsText" text="Pass">
      <formula>NOT(ISERROR(SEARCH("Pass",L76)))</formula>
    </cfRule>
  </conditionalFormatting>
  <conditionalFormatting sqref="L78">
    <cfRule type="containsText" dxfId="575" priority="7" stopIfTrue="1" operator="containsText" text="Fail">
      <formula>NOT(ISERROR(SEARCH("Fail",L78)))</formula>
    </cfRule>
    <cfRule type="containsText" dxfId="574" priority="8" stopIfTrue="1" operator="containsText" text="Pass">
      <formula>NOT(ISERROR(SEARCH("Pass",L78)))</formula>
    </cfRule>
  </conditionalFormatting>
  <conditionalFormatting sqref="L77">
    <cfRule type="containsText" dxfId="573" priority="3" stopIfTrue="1" operator="containsText" text="Fail">
      <formula>NOT(ISERROR(SEARCH("Fail",L77)))</formula>
    </cfRule>
    <cfRule type="containsText" dxfId="572" priority="4" stopIfTrue="1" operator="containsText" text="Pass">
      <formula>NOT(ISERROR(SEARCH("Pass",L77)))</formula>
    </cfRule>
  </conditionalFormatting>
  <conditionalFormatting sqref="L79">
    <cfRule type="containsText" dxfId="571" priority="1" stopIfTrue="1" operator="containsText" text="Fail">
      <formula>NOT(ISERROR(SEARCH("Fail",L79)))</formula>
    </cfRule>
    <cfRule type="containsText" dxfId="570" priority="2" stopIfTrue="1" operator="containsText" text="Pass">
      <formula>NOT(ISERROR(SEARCH("Pass",L79)))</formula>
    </cfRule>
  </conditionalFormatting>
  <dataValidations count="1">
    <dataValidation type="list" allowBlank="1" showInputMessage="1" showErrorMessage="1" sqref="H11:H12" xr:uid="{3C5B233C-1550-4977-ACEC-75054CFFE93D}">
      <formula1>"Pass, Fail"</formula1>
    </dataValidation>
  </dataValidations>
  <pageMargins left="0.25" right="0.25" top="0.75" bottom="0.75" header="0.3" footer="0.3"/>
  <pageSetup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CE87-3C90-485C-B82D-2E4DC7808F5B}">
  <sheetPr>
    <pageSetUpPr fitToPage="1"/>
  </sheetPr>
  <dimension ref="B1:Y112"/>
  <sheetViews>
    <sheetView zoomScale="70" zoomScaleNormal="70" workbookViewId="0">
      <selection activeCell="C2" sqref="C2:L2"/>
    </sheetView>
  </sheetViews>
  <sheetFormatPr defaultColWidth="15.44140625" defaultRowHeight="14.4" outlineLevelRow="2" x14ac:dyDescent="0.3"/>
  <cols>
    <col min="1" max="1" width="3.77734375" style="35" customWidth="1"/>
    <col min="2" max="2" width="6.21875" style="35" customWidth="1"/>
    <col min="3" max="3" width="18.21875" style="119" customWidth="1"/>
    <col min="4" max="7" width="15.44140625" style="35" customWidth="1"/>
    <col min="8" max="8" width="22.5546875" style="39" customWidth="1"/>
    <col min="9" max="9" width="22.5546875" style="37" customWidth="1"/>
    <col min="10" max="12" width="16.5546875" style="35" customWidth="1"/>
    <col min="13" max="13" width="10.5546875" style="35" customWidth="1"/>
    <col min="14" max="20" width="10.5546875" style="39" customWidth="1"/>
    <col min="21" max="25" width="10.5546875" style="35" customWidth="1"/>
    <col min="26" max="16384" width="15.44140625" style="35"/>
  </cols>
  <sheetData>
    <row r="1" spans="2:23" ht="16.2" thickBot="1" x14ac:dyDescent="0.35">
      <c r="C1" s="208"/>
      <c r="D1" s="209"/>
      <c r="E1" s="209"/>
      <c r="F1" s="209"/>
      <c r="G1" s="209"/>
      <c r="H1" s="210"/>
      <c r="I1" s="209"/>
      <c r="J1" s="209"/>
      <c r="K1" s="209"/>
      <c r="L1" s="40"/>
      <c r="N1" s="38"/>
      <c r="O1" s="38"/>
    </row>
    <row r="2" spans="2:23" ht="18.600000000000001" thickBot="1" x14ac:dyDescent="0.35">
      <c r="C2" s="261" t="s">
        <v>165</v>
      </c>
      <c r="D2" s="262"/>
      <c r="E2" s="262"/>
      <c r="F2" s="262"/>
      <c r="G2" s="262"/>
      <c r="H2" s="262"/>
      <c r="I2" s="262"/>
      <c r="J2" s="262"/>
      <c r="K2" s="262"/>
      <c r="L2" s="263"/>
      <c r="M2" s="39"/>
      <c r="T2" s="35"/>
    </row>
    <row r="3" spans="2:23" s="40" customFormat="1" ht="15.6" x14ac:dyDescent="0.3">
      <c r="C3" s="269" t="s">
        <v>8</v>
      </c>
      <c r="D3" s="269"/>
      <c r="E3" s="269"/>
      <c r="F3" s="269"/>
      <c r="G3" s="269"/>
      <c r="H3" s="269"/>
      <c r="I3" s="269"/>
      <c r="J3" s="269"/>
      <c r="K3" s="269"/>
      <c r="L3" s="269"/>
      <c r="N3" s="41"/>
      <c r="O3" s="41"/>
      <c r="P3" s="42"/>
      <c r="Q3" s="42"/>
      <c r="R3" s="42"/>
      <c r="S3" s="42"/>
      <c r="T3" s="42"/>
    </row>
    <row r="4" spans="2:23" s="40" customFormat="1" ht="16.2" thickBot="1" x14ac:dyDescent="0.35">
      <c r="C4" s="43"/>
      <c r="H4" s="42"/>
      <c r="I4" s="44"/>
      <c r="J4" s="45"/>
      <c r="K4" s="45"/>
      <c r="L4" s="45"/>
      <c r="M4" s="45"/>
      <c r="N4" s="265"/>
      <c r="O4" s="265"/>
      <c r="P4" s="265"/>
      <c r="Q4" s="265"/>
      <c r="R4" s="164"/>
      <c r="S4" s="164"/>
      <c r="T4" s="164"/>
    </row>
    <row r="5" spans="2:23" s="40" customFormat="1" ht="15.6" x14ac:dyDescent="0.3">
      <c r="C5" s="204" t="s">
        <v>163</v>
      </c>
      <c r="D5" s="266"/>
      <c r="E5" s="266"/>
      <c r="F5" s="266"/>
      <c r="G5" s="267"/>
      <c r="H5" s="42"/>
      <c r="I5" s="46"/>
      <c r="J5" s="47"/>
      <c r="K5" s="47"/>
      <c r="L5" s="47"/>
      <c r="M5" s="47"/>
      <c r="N5" s="253"/>
      <c r="O5" s="253"/>
      <c r="P5" s="253"/>
      <c r="Q5" s="253"/>
      <c r="R5" s="162"/>
      <c r="S5" s="162"/>
      <c r="T5" s="162"/>
    </row>
    <row r="6" spans="2:23" s="40" customFormat="1" ht="16.2" thickBot="1" x14ac:dyDescent="0.35">
      <c r="C6" s="205" t="s">
        <v>9</v>
      </c>
      <c r="D6" s="251"/>
      <c r="E6" s="251"/>
      <c r="F6" s="251"/>
      <c r="G6" s="252"/>
      <c r="H6" s="42"/>
      <c r="I6" s="46"/>
      <c r="J6" s="47"/>
      <c r="K6" s="47"/>
      <c r="L6" s="47"/>
      <c r="M6" s="47"/>
      <c r="N6" s="253"/>
      <c r="O6" s="253"/>
      <c r="P6" s="253"/>
      <c r="Q6" s="253"/>
      <c r="R6" s="162"/>
      <c r="S6" s="162"/>
      <c r="T6" s="162"/>
    </row>
    <row r="7" spans="2:23" s="48" customFormat="1" ht="15.6" x14ac:dyDescent="0.3">
      <c r="C7" s="49"/>
      <c r="H7" s="50"/>
      <c r="I7" s="51"/>
    </row>
    <row r="8" spans="2:23" s="48" customFormat="1" ht="16.2" thickBot="1" x14ac:dyDescent="0.35">
      <c r="C8" s="52"/>
      <c r="D8" s="51"/>
      <c r="E8" s="51"/>
      <c r="F8" s="51"/>
      <c r="G8" s="51"/>
      <c r="H8" s="50"/>
      <c r="I8" s="51"/>
    </row>
    <row r="9" spans="2:23" s="55" customFormat="1" ht="31.8" thickBot="1" x14ac:dyDescent="0.35">
      <c r="B9" s="241" t="s">
        <v>10</v>
      </c>
      <c r="C9" s="53" t="s">
        <v>11</v>
      </c>
      <c r="D9" s="254" t="s">
        <v>12</v>
      </c>
      <c r="E9" s="254"/>
      <c r="F9" s="254"/>
      <c r="G9" s="254"/>
      <c r="H9" s="54" t="s">
        <v>13</v>
      </c>
      <c r="I9" s="163" t="s">
        <v>14</v>
      </c>
      <c r="J9" s="163" t="s">
        <v>15</v>
      </c>
      <c r="K9" s="163" t="s">
        <v>16</v>
      </c>
    </row>
    <row r="10" spans="2:23" s="57" customFormat="1" ht="31.2" x14ac:dyDescent="0.3">
      <c r="B10" s="242"/>
      <c r="C10" s="56" t="s">
        <v>17</v>
      </c>
      <c r="D10" s="237" t="s">
        <v>18</v>
      </c>
      <c r="E10" s="238"/>
      <c r="F10" s="238"/>
      <c r="G10" s="238"/>
      <c r="H10" s="85" t="s">
        <v>19</v>
      </c>
      <c r="I10" s="159" t="s">
        <v>19</v>
      </c>
      <c r="J10" s="11" t="s">
        <v>20</v>
      </c>
      <c r="K10" s="160" t="s">
        <v>19</v>
      </c>
    </row>
    <row r="11" spans="2:23" s="60" customFormat="1" ht="15.45" customHeight="1" x14ac:dyDescent="0.3">
      <c r="B11" s="242"/>
      <c r="C11" s="58" t="s">
        <v>21</v>
      </c>
      <c r="D11" s="255" t="s">
        <v>22</v>
      </c>
      <c r="E11" s="255"/>
      <c r="F11" s="255"/>
      <c r="G11" s="255"/>
      <c r="H11" s="206"/>
      <c r="I11" s="7" t="s">
        <v>23</v>
      </c>
      <c r="J11" s="8" t="s">
        <v>24</v>
      </c>
      <c r="K11" s="9" t="s">
        <v>25</v>
      </c>
      <c r="L11" s="59"/>
      <c r="M11" s="59"/>
      <c r="N11" s="59"/>
      <c r="O11" s="59"/>
      <c r="P11" s="59"/>
      <c r="Q11" s="59"/>
      <c r="R11" s="59"/>
      <c r="S11" s="59"/>
      <c r="T11" s="59"/>
      <c r="U11" s="59"/>
      <c r="V11" s="59"/>
      <c r="W11" s="59"/>
    </row>
    <row r="12" spans="2:23" s="60" customFormat="1" ht="15.45" customHeight="1" x14ac:dyDescent="0.3">
      <c r="B12" s="242"/>
      <c r="C12" s="58" t="s">
        <v>26</v>
      </c>
      <c r="D12" s="256" t="s">
        <v>27</v>
      </c>
      <c r="E12" s="257"/>
      <c r="F12" s="257"/>
      <c r="G12" s="257"/>
      <c r="H12" s="206"/>
      <c r="I12" s="7" t="s">
        <v>23</v>
      </c>
      <c r="J12" s="8" t="s">
        <v>24</v>
      </c>
      <c r="K12" s="9" t="s">
        <v>25</v>
      </c>
      <c r="L12" s="59"/>
      <c r="M12" s="59"/>
      <c r="N12" s="59"/>
      <c r="O12" s="59"/>
      <c r="P12" s="59"/>
      <c r="Q12" s="59"/>
      <c r="R12" s="59"/>
      <c r="S12" s="59"/>
      <c r="T12" s="59"/>
      <c r="U12" s="59"/>
      <c r="V12" s="59"/>
      <c r="W12" s="59"/>
    </row>
    <row r="13" spans="2:23" s="60" customFormat="1" ht="16.05" customHeight="1" thickBot="1" x14ac:dyDescent="0.35">
      <c r="B13" s="242"/>
      <c r="C13" s="58" t="s">
        <v>28</v>
      </c>
      <c r="D13" s="255" t="s">
        <v>29</v>
      </c>
      <c r="E13" s="255"/>
      <c r="F13" s="255"/>
      <c r="G13" s="255"/>
      <c r="H13" s="128" t="str">
        <f>MASTER!H13</f>
        <v>Not scored</v>
      </c>
      <c r="I13" s="7" t="s">
        <v>31</v>
      </c>
      <c r="J13" s="8" t="s">
        <v>31</v>
      </c>
      <c r="K13" s="9" t="s">
        <v>25</v>
      </c>
      <c r="L13" s="59"/>
      <c r="M13" s="59"/>
      <c r="N13" s="59"/>
      <c r="O13" s="59"/>
      <c r="P13" s="59"/>
      <c r="Q13" s="59"/>
      <c r="R13" s="59"/>
      <c r="S13" s="59"/>
      <c r="T13" s="59"/>
      <c r="U13" s="59"/>
      <c r="V13" s="59"/>
    </row>
    <row r="14" spans="2:23" s="63" customFormat="1" ht="31.05" customHeight="1" x14ac:dyDescent="0.3">
      <c r="B14" s="242"/>
      <c r="C14" s="56" t="s">
        <v>32</v>
      </c>
      <c r="D14" s="237" t="s">
        <v>33</v>
      </c>
      <c r="E14" s="238"/>
      <c r="F14" s="238"/>
      <c r="G14" s="238"/>
      <c r="H14" s="61">
        <f>MASTER!H14</f>
        <v>0</v>
      </c>
      <c r="I14" s="10">
        <v>1</v>
      </c>
      <c r="J14" s="11">
        <v>200</v>
      </c>
      <c r="K14" s="120">
        <f>H14*J14</f>
        <v>0</v>
      </c>
    </row>
    <row r="15" spans="2:23" s="60" customFormat="1" ht="46.8" outlineLevel="2" x14ac:dyDescent="0.3">
      <c r="B15" s="242"/>
      <c r="C15" s="64" t="s">
        <v>33</v>
      </c>
      <c r="D15" s="239" t="s">
        <v>34</v>
      </c>
      <c r="E15" s="239"/>
      <c r="F15" s="239"/>
      <c r="G15" s="239"/>
      <c r="H15" s="65"/>
      <c r="I15" s="19"/>
      <c r="J15" s="20"/>
      <c r="K15" s="21"/>
    </row>
    <row r="16" spans="2:23" s="60" customFormat="1" ht="46.8" outlineLevel="2" x14ac:dyDescent="0.3">
      <c r="B16" s="242"/>
      <c r="C16" s="64" t="s">
        <v>33</v>
      </c>
      <c r="D16" s="258" t="s">
        <v>35</v>
      </c>
      <c r="E16" s="259"/>
      <c r="F16" s="259"/>
      <c r="G16" s="260"/>
      <c r="H16" s="66"/>
      <c r="I16" s="22"/>
      <c r="J16" s="23"/>
      <c r="K16" s="24"/>
    </row>
    <row r="17" spans="2:22" s="60" customFormat="1" ht="46.8" outlineLevel="2" x14ac:dyDescent="0.3">
      <c r="B17" s="242"/>
      <c r="C17" s="64" t="s">
        <v>33</v>
      </c>
      <c r="D17" s="258" t="s">
        <v>36</v>
      </c>
      <c r="E17" s="259"/>
      <c r="F17" s="259"/>
      <c r="G17" s="260"/>
      <c r="H17" s="66"/>
      <c r="I17" s="22"/>
      <c r="J17" s="23"/>
      <c r="K17" s="24"/>
    </row>
    <row r="18" spans="2:22" s="60" customFormat="1" ht="46.8" outlineLevel="2" x14ac:dyDescent="0.3">
      <c r="B18" s="242"/>
      <c r="C18" s="64" t="s">
        <v>33</v>
      </c>
      <c r="D18" s="258" t="s">
        <v>37</v>
      </c>
      <c r="E18" s="259"/>
      <c r="F18" s="259"/>
      <c r="G18" s="260"/>
      <c r="H18" s="66"/>
      <c r="I18" s="22"/>
      <c r="J18" s="23"/>
      <c r="K18" s="24"/>
    </row>
    <row r="19" spans="2:22" s="60" customFormat="1" ht="46.8" outlineLevel="2" x14ac:dyDescent="0.3">
      <c r="B19" s="242"/>
      <c r="C19" s="64" t="s">
        <v>33</v>
      </c>
      <c r="D19" s="258" t="s">
        <v>38</v>
      </c>
      <c r="E19" s="259"/>
      <c r="F19" s="259"/>
      <c r="G19" s="260"/>
      <c r="H19" s="66"/>
      <c r="I19" s="22"/>
      <c r="J19" s="23"/>
      <c r="K19" s="24"/>
    </row>
    <row r="20" spans="2:22" s="60" customFormat="1" ht="47.4" outlineLevel="2" thickBot="1" x14ac:dyDescent="0.35">
      <c r="B20" s="242"/>
      <c r="C20" s="87" t="s">
        <v>33</v>
      </c>
      <c r="D20" s="248" t="s">
        <v>39</v>
      </c>
      <c r="E20" s="249"/>
      <c r="F20" s="249"/>
      <c r="G20" s="250"/>
      <c r="H20" s="67"/>
      <c r="I20" s="25"/>
      <c r="J20" s="26"/>
      <c r="K20" s="27"/>
    </row>
    <row r="21" spans="2:22" s="48" customFormat="1" ht="16.2" thickBot="1" x14ac:dyDescent="0.35">
      <c r="B21" s="242"/>
      <c r="C21" s="121"/>
      <c r="D21" s="68"/>
      <c r="E21" s="68"/>
      <c r="F21" s="68"/>
      <c r="G21" s="68"/>
      <c r="H21" s="69"/>
      <c r="I21" s="68"/>
      <c r="J21" s="68"/>
      <c r="K21" s="70"/>
    </row>
    <row r="22" spans="2:22" s="55" customFormat="1" ht="16.2" thickBot="1" x14ac:dyDescent="0.35">
      <c r="B22" s="242"/>
      <c r="C22" s="244" t="s">
        <v>40</v>
      </c>
      <c r="D22" s="245"/>
      <c r="E22" s="245"/>
      <c r="F22" s="245"/>
      <c r="G22" s="246"/>
      <c r="H22" s="34" t="s">
        <v>41</v>
      </c>
      <c r="I22" s="34" t="s">
        <v>42</v>
      </c>
      <c r="J22" s="34" t="s">
        <v>15</v>
      </c>
      <c r="K22" s="34" t="s">
        <v>43</v>
      </c>
      <c r="L22" s="71"/>
      <c r="M22" s="71"/>
      <c r="N22" s="71"/>
      <c r="O22" s="71"/>
      <c r="P22" s="71"/>
      <c r="Q22" s="71"/>
    </row>
    <row r="23" spans="2:22" s="202" customFormat="1" ht="16.2" thickBot="1" x14ac:dyDescent="0.35">
      <c r="B23" s="243"/>
      <c r="C23" s="218"/>
      <c r="D23" s="273"/>
      <c r="E23" s="273"/>
      <c r="F23" s="273"/>
      <c r="G23" s="273"/>
      <c r="H23" s="219">
        <v>0.6</v>
      </c>
      <c r="I23" s="220">
        <f>K23/J23</f>
        <v>0</v>
      </c>
      <c r="J23" s="221">
        <f>J14</f>
        <v>200</v>
      </c>
      <c r="K23" s="222">
        <f>K14</f>
        <v>0</v>
      </c>
      <c r="L23" s="71"/>
      <c r="M23" s="71"/>
      <c r="N23" s="71"/>
      <c r="O23" s="71"/>
      <c r="P23" s="71"/>
      <c r="Q23" s="71"/>
    </row>
    <row r="24" spans="2:22" s="48" customFormat="1" ht="15.6" x14ac:dyDescent="0.3">
      <c r="B24" s="51"/>
      <c r="C24" s="73"/>
      <c r="D24" s="51"/>
      <c r="E24" s="51"/>
      <c r="F24" s="51"/>
      <c r="G24" s="51"/>
      <c r="H24" s="74"/>
      <c r="I24" s="75"/>
      <c r="J24" s="76"/>
      <c r="K24" s="77"/>
      <c r="L24" s="50"/>
      <c r="M24" s="50"/>
      <c r="N24" s="50"/>
      <c r="O24" s="50"/>
      <c r="P24" s="50"/>
      <c r="Q24" s="50"/>
      <c r="R24" s="50"/>
    </row>
    <row r="25" spans="2:22" s="48" customFormat="1" ht="16.2" thickBot="1" x14ac:dyDescent="0.35">
      <c r="B25" s="78"/>
      <c r="C25" s="79"/>
      <c r="D25" s="80"/>
      <c r="E25" s="80"/>
      <c r="F25" s="80"/>
      <c r="G25" s="80"/>
      <c r="H25" s="81"/>
      <c r="I25" s="82"/>
      <c r="J25" s="4"/>
      <c r="K25" s="4"/>
      <c r="L25" s="83"/>
      <c r="M25" s="83"/>
      <c r="N25" s="83"/>
      <c r="O25" s="83"/>
      <c r="P25" s="83"/>
      <c r="Q25" s="83"/>
      <c r="R25" s="84"/>
      <c r="S25" s="84"/>
      <c r="T25" s="84"/>
      <c r="U25" s="84"/>
      <c r="V25" s="84"/>
    </row>
    <row r="26" spans="2:22" s="55" customFormat="1" ht="31.8" thickBot="1" x14ac:dyDescent="0.35">
      <c r="B26" s="241" t="s">
        <v>44</v>
      </c>
      <c r="C26" s="53" t="s">
        <v>45</v>
      </c>
      <c r="D26" s="244" t="s">
        <v>46</v>
      </c>
      <c r="E26" s="245"/>
      <c r="F26" s="245"/>
      <c r="G26" s="246"/>
      <c r="H26" s="54" t="s">
        <v>13</v>
      </c>
      <c r="I26" s="163" t="s">
        <v>47</v>
      </c>
      <c r="J26" s="163" t="s">
        <v>15</v>
      </c>
      <c r="K26" s="163" t="s">
        <v>16</v>
      </c>
    </row>
    <row r="27" spans="2:22" s="63" customFormat="1" ht="15.6" x14ac:dyDescent="0.3">
      <c r="B27" s="242"/>
      <c r="C27" s="56"/>
      <c r="D27" s="237" t="s">
        <v>48</v>
      </c>
      <c r="E27" s="238"/>
      <c r="F27" s="238"/>
      <c r="G27" s="305"/>
      <c r="H27" s="61">
        <f>MASTER!H27</f>
        <v>0</v>
      </c>
      <c r="I27" s="10">
        <f>J27/$J$89</f>
        <v>0.12</v>
      </c>
      <c r="J27" s="11">
        <v>60</v>
      </c>
      <c r="K27" s="12">
        <f>H27*J27</f>
        <v>0</v>
      </c>
    </row>
    <row r="28" spans="2:22" s="60" customFormat="1" ht="15.6" outlineLevel="1" x14ac:dyDescent="0.3">
      <c r="B28" s="242"/>
      <c r="C28" s="64" t="s">
        <v>49</v>
      </c>
      <c r="D28" s="258" t="s">
        <v>50</v>
      </c>
      <c r="E28" s="259"/>
      <c r="F28" s="259"/>
      <c r="G28" s="260"/>
      <c r="H28" s="125"/>
      <c r="I28" s="19"/>
      <c r="J28" s="20"/>
      <c r="K28" s="21"/>
    </row>
    <row r="29" spans="2:22" s="60" customFormat="1" ht="15.6" outlineLevel="1" x14ac:dyDescent="0.3">
      <c r="B29" s="242"/>
      <c r="C29" s="64" t="s">
        <v>49</v>
      </c>
      <c r="D29" s="258" t="s">
        <v>51</v>
      </c>
      <c r="E29" s="259"/>
      <c r="F29" s="259"/>
      <c r="G29" s="260"/>
      <c r="H29" s="126"/>
      <c r="I29" s="22"/>
      <c r="J29" s="23"/>
      <c r="K29" s="24"/>
    </row>
    <row r="30" spans="2:22" s="60" customFormat="1" ht="15.6" outlineLevel="1" x14ac:dyDescent="0.3">
      <c r="B30" s="242"/>
      <c r="C30" s="64" t="s">
        <v>49</v>
      </c>
      <c r="D30" s="258" t="s">
        <v>52</v>
      </c>
      <c r="E30" s="259"/>
      <c r="F30" s="259"/>
      <c r="G30" s="260"/>
      <c r="H30" s="126"/>
      <c r="I30" s="22"/>
      <c r="J30" s="23"/>
      <c r="K30" s="24"/>
    </row>
    <row r="31" spans="2:22" s="60" customFormat="1" ht="15.6" outlineLevel="1" x14ac:dyDescent="0.3">
      <c r="B31" s="242"/>
      <c r="C31" s="64" t="s">
        <v>49</v>
      </c>
      <c r="D31" s="258" t="s">
        <v>53</v>
      </c>
      <c r="E31" s="259"/>
      <c r="F31" s="259"/>
      <c r="G31" s="260"/>
      <c r="H31" s="126"/>
      <c r="I31" s="22"/>
      <c r="J31" s="23"/>
      <c r="K31" s="24"/>
    </row>
    <row r="32" spans="2:22" s="60" customFormat="1" ht="15.6" outlineLevel="1" x14ac:dyDescent="0.3">
      <c r="B32" s="242"/>
      <c r="C32" s="64" t="s">
        <v>49</v>
      </c>
      <c r="D32" s="258" t="s">
        <v>54</v>
      </c>
      <c r="E32" s="259"/>
      <c r="F32" s="259"/>
      <c r="G32" s="260"/>
      <c r="H32" s="126"/>
      <c r="I32" s="22"/>
      <c r="J32" s="23"/>
      <c r="K32" s="24"/>
    </row>
    <row r="33" spans="2:11" s="60" customFormat="1" ht="16.2" outlineLevel="1" thickBot="1" x14ac:dyDescent="0.35">
      <c r="B33" s="242"/>
      <c r="C33" s="64" t="s">
        <v>49</v>
      </c>
      <c r="D33" s="302" t="s">
        <v>55</v>
      </c>
      <c r="E33" s="303"/>
      <c r="F33" s="303"/>
      <c r="G33" s="304"/>
      <c r="H33" s="127"/>
      <c r="I33" s="25"/>
      <c r="J33" s="26"/>
      <c r="K33" s="27"/>
    </row>
    <row r="34" spans="2:11" s="63" customFormat="1" ht="15.6" x14ac:dyDescent="0.3">
      <c r="B34" s="242"/>
      <c r="C34" s="56"/>
      <c r="D34" s="237" t="s">
        <v>56</v>
      </c>
      <c r="E34" s="238"/>
      <c r="F34" s="238"/>
      <c r="G34" s="305"/>
      <c r="H34" s="129" t="s">
        <v>19</v>
      </c>
      <c r="I34" s="10">
        <f>J34/$J$89</f>
        <v>0.22</v>
      </c>
      <c r="J34" s="11">
        <f>SUM(J35:J36)</f>
        <v>110</v>
      </c>
      <c r="K34" s="12">
        <f>SUM(K35:K36)</f>
        <v>0</v>
      </c>
    </row>
    <row r="35" spans="2:11" s="63" customFormat="1" ht="15.6" x14ac:dyDescent="0.3">
      <c r="B35" s="242"/>
      <c r="C35" s="28" t="s">
        <v>57</v>
      </c>
      <c r="D35" s="270" t="s">
        <v>58</v>
      </c>
      <c r="E35" s="306"/>
      <c r="F35" s="306"/>
      <c r="G35" s="307"/>
      <c r="H35" s="86">
        <f>MASTER!H35</f>
        <v>0</v>
      </c>
      <c r="I35" s="29"/>
      <c r="J35" s="13">
        <v>10</v>
      </c>
      <c r="K35" s="124">
        <f>H35*J35</f>
        <v>0</v>
      </c>
    </row>
    <row r="36" spans="2:11" s="63" customFormat="1" ht="16.2" thickBot="1" x14ac:dyDescent="0.35">
      <c r="B36" s="242"/>
      <c r="C36" s="28" t="s">
        <v>57</v>
      </c>
      <c r="D36" s="308" t="s">
        <v>116</v>
      </c>
      <c r="E36" s="309"/>
      <c r="F36" s="309"/>
      <c r="G36" s="310"/>
      <c r="H36" s="86">
        <v>0</v>
      </c>
      <c r="I36" s="30"/>
      <c r="J36" s="13">
        <v>100</v>
      </c>
      <c r="K36" s="124">
        <f t="shared" ref="K36:K37" si="0">H36*J36</f>
        <v>0</v>
      </c>
    </row>
    <row r="37" spans="2:11" s="63" customFormat="1" ht="15.45" customHeight="1" x14ac:dyDescent="0.3">
      <c r="B37" s="242"/>
      <c r="C37" s="56"/>
      <c r="D37" s="237" t="s">
        <v>59</v>
      </c>
      <c r="E37" s="238"/>
      <c r="F37" s="238"/>
      <c r="G37" s="238"/>
      <c r="H37" s="61">
        <f>MASTER!H36</f>
        <v>0</v>
      </c>
      <c r="I37" s="10">
        <f>J37/$J$89</f>
        <v>0.17</v>
      </c>
      <c r="J37" s="11">
        <v>85</v>
      </c>
      <c r="K37" s="12">
        <f t="shared" si="0"/>
        <v>0</v>
      </c>
    </row>
    <row r="38" spans="2:11" s="60" customFormat="1" ht="15.6" outlineLevel="1" x14ac:dyDescent="0.3">
      <c r="B38" s="242"/>
      <c r="C38" s="64" t="s">
        <v>60</v>
      </c>
      <c r="D38" s="239" t="s">
        <v>61</v>
      </c>
      <c r="E38" s="239"/>
      <c r="F38" s="239"/>
      <c r="G38" s="239"/>
      <c r="H38" s="125"/>
      <c r="I38" s="19"/>
      <c r="J38" s="20"/>
      <c r="K38" s="21"/>
    </row>
    <row r="39" spans="2:11" s="60" customFormat="1" ht="15.6" outlineLevel="1" x14ac:dyDescent="0.3">
      <c r="B39" s="242"/>
      <c r="C39" s="64" t="s">
        <v>60</v>
      </c>
      <c r="D39" s="239" t="s">
        <v>122</v>
      </c>
      <c r="E39" s="239"/>
      <c r="F39" s="239"/>
      <c r="G39" s="239"/>
      <c r="H39" s="126"/>
      <c r="I39" s="22"/>
      <c r="J39" s="23"/>
      <c r="K39" s="24"/>
    </row>
    <row r="40" spans="2:11" s="60" customFormat="1" ht="15.45" customHeight="1" outlineLevel="1" x14ac:dyDescent="0.3">
      <c r="B40" s="242"/>
      <c r="C40" s="64" t="s">
        <v>60</v>
      </c>
      <c r="D40" s="239" t="s">
        <v>123</v>
      </c>
      <c r="E40" s="239"/>
      <c r="F40" s="239"/>
      <c r="G40" s="239"/>
      <c r="H40" s="126"/>
      <c r="I40" s="22"/>
      <c r="J40" s="23"/>
      <c r="K40" s="24"/>
    </row>
    <row r="41" spans="2:11" s="60" customFormat="1" ht="15.45" customHeight="1" outlineLevel="1" x14ac:dyDescent="0.3">
      <c r="B41" s="242"/>
      <c r="C41" s="64" t="s">
        <v>60</v>
      </c>
      <c r="D41" s="239" t="s">
        <v>64</v>
      </c>
      <c r="E41" s="239"/>
      <c r="F41" s="239"/>
      <c r="G41" s="239"/>
      <c r="H41" s="126"/>
      <c r="I41" s="22"/>
      <c r="J41" s="23"/>
      <c r="K41" s="24"/>
    </row>
    <row r="42" spans="2:11" s="60" customFormat="1" ht="15.45" customHeight="1" outlineLevel="1" x14ac:dyDescent="0.3">
      <c r="B42" s="242"/>
      <c r="C42" s="64" t="s">
        <v>60</v>
      </c>
      <c r="D42" s="239" t="s">
        <v>65</v>
      </c>
      <c r="E42" s="239"/>
      <c r="F42" s="239"/>
      <c r="G42" s="239"/>
      <c r="H42" s="126"/>
      <c r="I42" s="22"/>
      <c r="J42" s="23"/>
      <c r="K42" s="24"/>
    </row>
    <row r="43" spans="2:11" s="60" customFormat="1" ht="15.45" customHeight="1" outlineLevel="1" x14ac:dyDescent="0.3">
      <c r="B43" s="242"/>
      <c r="C43" s="64" t="s">
        <v>60</v>
      </c>
      <c r="D43" s="239" t="s">
        <v>66</v>
      </c>
      <c r="E43" s="239"/>
      <c r="F43" s="239"/>
      <c r="G43" s="239"/>
      <c r="H43" s="126"/>
      <c r="I43" s="22"/>
      <c r="J43" s="23"/>
      <c r="K43" s="24"/>
    </row>
    <row r="44" spans="2:11" s="60" customFormat="1" ht="15.45" customHeight="1" outlineLevel="1" x14ac:dyDescent="0.3">
      <c r="B44" s="242"/>
      <c r="C44" s="64" t="s">
        <v>60</v>
      </c>
      <c r="D44" s="239" t="s">
        <v>67</v>
      </c>
      <c r="E44" s="239"/>
      <c r="F44" s="239"/>
      <c r="G44" s="239"/>
      <c r="H44" s="126"/>
      <c r="I44" s="22"/>
      <c r="J44" s="23"/>
      <c r="K44" s="24"/>
    </row>
    <row r="45" spans="2:11" s="60" customFormat="1" ht="15.45" customHeight="1" outlineLevel="1" x14ac:dyDescent="0.3">
      <c r="B45" s="242"/>
      <c r="C45" s="64" t="s">
        <v>60</v>
      </c>
      <c r="D45" s="239" t="s">
        <v>68</v>
      </c>
      <c r="E45" s="239"/>
      <c r="F45" s="239"/>
      <c r="G45" s="239"/>
      <c r="H45" s="126"/>
      <c r="I45" s="22"/>
      <c r="J45" s="23"/>
      <c r="K45" s="24"/>
    </row>
    <row r="46" spans="2:11" s="60" customFormat="1" ht="15.45" customHeight="1" outlineLevel="1" x14ac:dyDescent="0.3">
      <c r="B46" s="242"/>
      <c r="C46" s="64" t="s">
        <v>60</v>
      </c>
      <c r="D46" s="239" t="s">
        <v>124</v>
      </c>
      <c r="E46" s="239"/>
      <c r="F46" s="239"/>
      <c r="G46" s="239"/>
      <c r="H46" s="126"/>
      <c r="I46" s="22"/>
      <c r="J46" s="23"/>
      <c r="K46" s="24"/>
    </row>
    <row r="47" spans="2:11" s="60" customFormat="1" ht="15.45" customHeight="1" outlineLevel="1" x14ac:dyDescent="0.3">
      <c r="B47" s="242"/>
      <c r="C47" s="64" t="s">
        <v>60</v>
      </c>
      <c r="D47" s="239" t="s">
        <v>70</v>
      </c>
      <c r="E47" s="239"/>
      <c r="F47" s="239"/>
      <c r="G47" s="239"/>
      <c r="H47" s="126"/>
      <c r="I47" s="22"/>
      <c r="J47" s="23"/>
      <c r="K47" s="24"/>
    </row>
    <row r="48" spans="2:11" s="60" customFormat="1" ht="15.45" customHeight="1" outlineLevel="1" x14ac:dyDescent="0.3">
      <c r="B48" s="242"/>
      <c r="C48" s="64" t="s">
        <v>60</v>
      </c>
      <c r="D48" s="239" t="s">
        <v>71</v>
      </c>
      <c r="E48" s="239"/>
      <c r="F48" s="239"/>
      <c r="G48" s="239"/>
      <c r="H48" s="126"/>
      <c r="I48" s="22"/>
      <c r="J48" s="23"/>
      <c r="K48" s="24"/>
    </row>
    <row r="49" spans="2:11" s="60" customFormat="1" ht="15.45" customHeight="1" outlineLevel="1" x14ac:dyDescent="0.3">
      <c r="B49" s="242"/>
      <c r="C49" s="64" t="s">
        <v>60</v>
      </c>
      <c r="D49" s="239" t="s">
        <v>72</v>
      </c>
      <c r="E49" s="239"/>
      <c r="F49" s="239"/>
      <c r="G49" s="239"/>
      <c r="H49" s="126"/>
      <c r="I49" s="22"/>
      <c r="J49" s="23"/>
      <c r="K49" s="24"/>
    </row>
    <row r="50" spans="2:11" s="60" customFormat="1" ht="15.45" customHeight="1" outlineLevel="1" x14ac:dyDescent="0.3">
      <c r="B50" s="242"/>
      <c r="C50" s="64" t="s">
        <v>60</v>
      </c>
      <c r="D50" s="239" t="s">
        <v>125</v>
      </c>
      <c r="E50" s="239"/>
      <c r="F50" s="239"/>
      <c r="G50" s="239"/>
      <c r="H50" s="126"/>
      <c r="I50" s="22"/>
      <c r="J50" s="23"/>
      <c r="K50" s="24"/>
    </row>
    <row r="51" spans="2:11" s="60" customFormat="1" ht="15.45" customHeight="1" outlineLevel="1" x14ac:dyDescent="0.3">
      <c r="B51" s="242"/>
      <c r="C51" s="64" t="s">
        <v>60</v>
      </c>
      <c r="D51" s="239" t="s">
        <v>126</v>
      </c>
      <c r="E51" s="239"/>
      <c r="F51" s="239"/>
      <c r="G51" s="239"/>
      <c r="H51" s="126"/>
      <c r="I51" s="22"/>
      <c r="J51" s="23"/>
      <c r="K51" s="24"/>
    </row>
    <row r="52" spans="2:11" s="60" customFormat="1" ht="15.45" customHeight="1" outlineLevel="1" x14ac:dyDescent="0.3">
      <c r="B52" s="242"/>
      <c r="C52" s="64" t="s">
        <v>60</v>
      </c>
      <c r="D52" s="239" t="s">
        <v>75</v>
      </c>
      <c r="E52" s="239"/>
      <c r="F52" s="239"/>
      <c r="G52" s="239"/>
      <c r="H52" s="126"/>
      <c r="I52" s="22"/>
      <c r="J52" s="23"/>
      <c r="K52" s="24"/>
    </row>
    <row r="53" spans="2:11" s="60" customFormat="1" ht="15.45" customHeight="1" outlineLevel="1" x14ac:dyDescent="0.3">
      <c r="B53" s="242"/>
      <c r="C53" s="64" t="s">
        <v>60</v>
      </c>
      <c r="D53" s="239" t="s">
        <v>76</v>
      </c>
      <c r="E53" s="239"/>
      <c r="F53" s="239"/>
      <c r="G53" s="239"/>
      <c r="H53" s="126"/>
      <c r="I53" s="22"/>
      <c r="J53" s="23"/>
      <c r="K53" s="24"/>
    </row>
    <row r="54" spans="2:11" s="60" customFormat="1" ht="15.45" customHeight="1" outlineLevel="1" x14ac:dyDescent="0.3">
      <c r="B54" s="242"/>
      <c r="C54" s="64" t="s">
        <v>60</v>
      </c>
      <c r="D54" s="239" t="s">
        <v>77</v>
      </c>
      <c r="E54" s="239"/>
      <c r="F54" s="239"/>
      <c r="G54" s="239"/>
      <c r="H54" s="126"/>
      <c r="I54" s="22"/>
      <c r="J54" s="23"/>
      <c r="K54" s="24"/>
    </row>
    <row r="55" spans="2:11" s="60" customFormat="1" ht="15.45" customHeight="1" outlineLevel="1" x14ac:dyDescent="0.3">
      <c r="B55" s="242"/>
      <c r="C55" s="64" t="s">
        <v>60</v>
      </c>
      <c r="D55" s="239" t="s">
        <v>78</v>
      </c>
      <c r="E55" s="239"/>
      <c r="F55" s="239"/>
      <c r="G55" s="239"/>
      <c r="H55" s="126"/>
      <c r="I55" s="22"/>
      <c r="J55" s="23"/>
      <c r="K55" s="24"/>
    </row>
    <row r="56" spans="2:11" s="60" customFormat="1" ht="15.45" customHeight="1" outlineLevel="1" x14ac:dyDescent="0.3">
      <c r="B56" s="242"/>
      <c r="C56" s="64" t="s">
        <v>60</v>
      </c>
      <c r="D56" s="239" t="s">
        <v>79</v>
      </c>
      <c r="E56" s="239"/>
      <c r="F56" s="239"/>
      <c r="G56" s="239"/>
      <c r="H56" s="126"/>
      <c r="I56" s="22"/>
      <c r="J56" s="23"/>
      <c r="K56" s="24"/>
    </row>
    <row r="57" spans="2:11" s="60" customFormat="1" ht="16.05" customHeight="1" outlineLevel="1" thickBot="1" x14ac:dyDescent="0.35">
      <c r="B57" s="242"/>
      <c r="C57" s="64" t="s">
        <v>60</v>
      </c>
      <c r="D57" s="239" t="s">
        <v>80</v>
      </c>
      <c r="E57" s="239"/>
      <c r="F57" s="239"/>
      <c r="G57" s="239"/>
      <c r="H57" s="127"/>
      <c r="I57" s="25"/>
      <c r="J57" s="26"/>
      <c r="K57" s="27"/>
    </row>
    <row r="58" spans="2:11" s="63" customFormat="1" ht="15.45" customHeight="1" x14ac:dyDescent="0.3">
      <c r="B58" s="242"/>
      <c r="C58" s="56"/>
      <c r="D58" s="237" t="s">
        <v>81</v>
      </c>
      <c r="E58" s="238"/>
      <c r="F58" s="238"/>
      <c r="G58" s="238"/>
      <c r="H58" s="61">
        <f>MASTER!H57</f>
        <v>0</v>
      </c>
      <c r="I58" s="10">
        <f>J58/$J$89</f>
        <v>0.17</v>
      </c>
      <c r="J58" s="11">
        <v>85</v>
      </c>
      <c r="K58" s="12">
        <f>H58*J58</f>
        <v>0</v>
      </c>
    </row>
    <row r="59" spans="2:11" s="60" customFormat="1" ht="15.45" customHeight="1" outlineLevel="1" x14ac:dyDescent="0.3">
      <c r="B59" s="242"/>
      <c r="C59" s="64" t="s">
        <v>82</v>
      </c>
      <c r="D59" s="239" t="s">
        <v>83</v>
      </c>
      <c r="E59" s="239"/>
      <c r="F59" s="239"/>
      <c r="G59" s="239"/>
      <c r="H59" s="125"/>
      <c r="I59" s="19"/>
      <c r="J59" s="20"/>
      <c r="K59" s="21"/>
    </row>
    <row r="60" spans="2:11" s="60" customFormat="1" ht="15.45" customHeight="1" outlineLevel="1" x14ac:dyDescent="0.3">
      <c r="B60" s="242"/>
      <c r="C60" s="64" t="s">
        <v>82</v>
      </c>
      <c r="D60" s="239" t="s">
        <v>127</v>
      </c>
      <c r="E60" s="239"/>
      <c r="F60" s="239"/>
      <c r="G60" s="239"/>
      <c r="H60" s="126"/>
      <c r="I60" s="22"/>
      <c r="J60" s="23"/>
      <c r="K60" s="24"/>
    </row>
    <row r="61" spans="2:11" s="60" customFormat="1" ht="15.45" customHeight="1" outlineLevel="1" x14ac:dyDescent="0.3">
      <c r="B61" s="242"/>
      <c r="C61" s="64" t="s">
        <v>82</v>
      </c>
      <c r="D61" s="239" t="s">
        <v>85</v>
      </c>
      <c r="E61" s="239"/>
      <c r="F61" s="239"/>
      <c r="G61" s="239"/>
      <c r="H61" s="126"/>
      <c r="I61" s="22"/>
      <c r="J61" s="23"/>
      <c r="K61" s="24"/>
    </row>
    <row r="62" spans="2:11" s="60" customFormat="1" ht="15.45" customHeight="1" outlineLevel="1" x14ac:dyDescent="0.3">
      <c r="B62" s="242"/>
      <c r="C62" s="64" t="s">
        <v>82</v>
      </c>
      <c r="D62" s="239" t="s">
        <v>86</v>
      </c>
      <c r="E62" s="239"/>
      <c r="F62" s="239"/>
      <c r="G62" s="239"/>
      <c r="H62" s="126"/>
      <c r="I62" s="22"/>
      <c r="J62" s="23"/>
      <c r="K62" s="24"/>
    </row>
    <row r="63" spans="2:11" s="60" customFormat="1" ht="15.45" customHeight="1" outlineLevel="1" x14ac:dyDescent="0.3">
      <c r="B63" s="242"/>
      <c r="C63" s="64" t="s">
        <v>82</v>
      </c>
      <c r="D63" s="239" t="s">
        <v>128</v>
      </c>
      <c r="E63" s="239"/>
      <c r="F63" s="239"/>
      <c r="G63" s="239"/>
      <c r="H63" s="126"/>
      <c r="I63" s="22"/>
      <c r="J63" s="23"/>
      <c r="K63" s="24"/>
    </row>
    <row r="64" spans="2:11" s="60" customFormat="1" ht="15.45" customHeight="1" outlineLevel="1" x14ac:dyDescent="0.3">
      <c r="B64" s="242"/>
      <c r="C64" s="64" t="s">
        <v>82</v>
      </c>
      <c r="D64" s="239" t="s">
        <v>129</v>
      </c>
      <c r="E64" s="239"/>
      <c r="F64" s="239"/>
      <c r="G64" s="239"/>
      <c r="H64" s="126"/>
      <c r="I64" s="22"/>
      <c r="J64" s="23"/>
      <c r="K64" s="24"/>
    </row>
    <row r="65" spans="2:11" s="60" customFormat="1" ht="15.6" outlineLevel="1" x14ac:dyDescent="0.3">
      <c r="B65" s="242"/>
      <c r="C65" s="64" t="s">
        <v>82</v>
      </c>
      <c r="D65" s="239" t="s">
        <v>89</v>
      </c>
      <c r="E65" s="239"/>
      <c r="F65" s="239"/>
      <c r="G65" s="239"/>
      <c r="H65" s="126"/>
      <c r="I65" s="22"/>
      <c r="J65" s="23"/>
      <c r="K65" s="24"/>
    </row>
    <row r="66" spans="2:11" s="60" customFormat="1" ht="15.45" customHeight="1" outlineLevel="1" x14ac:dyDescent="0.3">
      <c r="B66" s="242"/>
      <c r="C66" s="64" t="s">
        <v>82</v>
      </c>
      <c r="D66" s="239" t="s">
        <v>90</v>
      </c>
      <c r="E66" s="239"/>
      <c r="F66" s="239"/>
      <c r="G66" s="239"/>
      <c r="H66" s="126"/>
      <c r="I66" s="22"/>
      <c r="J66" s="23"/>
      <c r="K66" s="24"/>
    </row>
    <row r="67" spans="2:11" s="60" customFormat="1" ht="15.45" customHeight="1" outlineLevel="1" x14ac:dyDescent="0.3">
      <c r="B67" s="242"/>
      <c r="C67" s="64" t="s">
        <v>82</v>
      </c>
      <c r="D67" s="239" t="s">
        <v>91</v>
      </c>
      <c r="E67" s="239"/>
      <c r="F67" s="239"/>
      <c r="G67" s="239"/>
      <c r="H67" s="126"/>
      <c r="I67" s="22"/>
      <c r="J67" s="23"/>
      <c r="K67" s="24"/>
    </row>
    <row r="68" spans="2:11" s="60" customFormat="1" ht="15.45" customHeight="1" outlineLevel="1" x14ac:dyDescent="0.3">
      <c r="B68" s="242"/>
      <c r="C68" s="64" t="s">
        <v>82</v>
      </c>
      <c r="D68" s="239" t="s">
        <v>92</v>
      </c>
      <c r="E68" s="239"/>
      <c r="F68" s="239"/>
      <c r="G68" s="239"/>
      <c r="H68" s="126"/>
      <c r="I68" s="22"/>
      <c r="J68" s="23"/>
      <c r="K68" s="24"/>
    </row>
    <row r="69" spans="2:11" s="60" customFormat="1" ht="16.05" customHeight="1" outlineLevel="1" thickBot="1" x14ac:dyDescent="0.35">
      <c r="B69" s="242"/>
      <c r="C69" s="64" t="s">
        <v>82</v>
      </c>
      <c r="D69" s="268" t="s">
        <v>93</v>
      </c>
      <c r="E69" s="268"/>
      <c r="F69" s="268"/>
      <c r="G69" s="268"/>
      <c r="H69" s="127"/>
      <c r="I69" s="25"/>
      <c r="J69" s="26"/>
      <c r="K69" s="27"/>
    </row>
    <row r="70" spans="2:11" s="63" customFormat="1" ht="15.6" x14ac:dyDescent="0.3">
      <c r="B70" s="242"/>
      <c r="C70" s="56"/>
      <c r="D70" s="237" t="s">
        <v>94</v>
      </c>
      <c r="E70" s="238"/>
      <c r="F70" s="238"/>
      <c r="G70" s="305"/>
      <c r="H70" s="61">
        <f>MASTER!H69</f>
        <v>0</v>
      </c>
      <c r="I70" s="10">
        <f>J70/$J$89</f>
        <v>0.16</v>
      </c>
      <c r="J70" s="11">
        <v>80</v>
      </c>
      <c r="K70" s="12">
        <f>H70*J70</f>
        <v>0</v>
      </c>
    </row>
    <row r="71" spans="2:11" s="60" customFormat="1" ht="15.6" outlineLevel="1" x14ac:dyDescent="0.3">
      <c r="B71" s="242"/>
      <c r="C71" s="64" t="s">
        <v>95</v>
      </c>
      <c r="D71" s="258" t="s">
        <v>96</v>
      </c>
      <c r="E71" s="259"/>
      <c r="F71" s="259"/>
      <c r="G71" s="260"/>
      <c r="H71" s="125"/>
      <c r="I71" s="19"/>
      <c r="J71" s="20"/>
      <c r="K71" s="21"/>
    </row>
    <row r="72" spans="2:11" s="60" customFormat="1" ht="15.6" outlineLevel="1" x14ac:dyDescent="0.3">
      <c r="B72" s="242"/>
      <c r="C72" s="64" t="s">
        <v>95</v>
      </c>
      <c r="D72" s="258" t="s">
        <v>97</v>
      </c>
      <c r="E72" s="259"/>
      <c r="F72" s="259"/>
      <c r="G72" s="260"/>
      <c r="H72" s="126"/>
      <c r="I72" s="22"/>
      <c r="J72" s="23"/>
      <c r="K72" s="24"/>
    </row>
    <row r="73" spans="2:11" s="60" customFormat="1" ht="15.6" outlineLevel="1" x14ac:dyDescent="0.3">
      <c r="B73" s="242"/>
      <c r="C73" s="64" t="s">
        <v>95</v>
      </c>
      <c r="D73" s="258" t="s">
        <v>98</v>
      </c>
      <c r="E73" s="259"/>
      <c r="F73" s="259"/>
      <c r="G73" s="260"/>
      <c r="H73" s="126"/>
      <c r="I73" s="22"/>
      <c r="J73" s="23"/>
      <c r="K73" s="24"/>
    </row>
    <row r="74" spans="2:11" s="60" customFormat="1" ht="15.6" outlineLevel="1" x14ac:dyDescent="0.3">
      <c r="B74" s="242"/>
      <c r="C74" s="64" t="s">
        <v>95</v>
      </c>
      <c r="D74" s="258" t="s">
        <v>99</v>
      </c>
      <c r="E74" s="259"/>
      <c r="F74" s="259"/>
      <c r="G74" s="260"/>
      <c r="H74" s="126"/>
      <c r="I74" s="22"/>
      <c r="J74" s="23"/>
      <c r="K74" s="24"/>
    </row>
    <row r="75" spans="2:11" s="60" customFormat="1" ht="15.6" outlineLevel="1" x14ac:dyDescent="0.3">
      <c r="B75" s="242"/>
      <c r="C75" s="64" t="s">
        <v>95</v>
      </c>
      <c r="D75" s="258" t="s">
        <v>100</v>
      </c>
      <c r="E75" s="259"/>
      <c r="F75" s="259"/>
      <c r="G75" s="260"/>
      <c r="H75" s="126"/>
      <c r="I75" s="22"/>
      <c r="J75" s="23"/>
      <c r="K75" s="24"/>
    </row>
    <row r="76" spans="2:11" s="60" customFormat="1" ht="15.6" outlineLevel="1" x14ac:dyDescent="0.3">
      <c r="B76" s="242"/>
      <c r="C76" s="64" t="s">
        <v>95</v>
      </c>
      <c r="D76" s="258" t="s">
        <v>101</v>
      </c>
      <c r="E76" s="259"/>
      <c r="F76" s="259"/>
      <c r="G76" s="260"/>
      <c r="H76" s="126"/>
      <c r="I76" s="22"/>
      <c r="J76" s="23"/>
      <c r="K76" s="24"/>
    </row>
    <row r="77" spans="2:11" s="60" customFormat="1" ht="15.6" outlineLevel="1" x14ac:dyDescent="0.3">
      <c r="B77" s="242"/>
      <c r="C77" s="64" t="s">
        <v>95</v>
      </c>
      <c r="D77" s="258" t="s">
        <v>102</v>
      </c>
      <c r="E77" s="259"/>
      <c r="F77" s="259"/>
      <c r="G77" s="260"/>
      <c r="H77" s="126"/>
      <c r="I77" s="22"/>
      <c r="J77" s="23"/>
      <c r="K77" s="24"/>
    </row>
    <row r="78" spans="2:11" s="60" customFormat="1" ht="15.6" outlineLevel="1" x14ac:dyDescent="0.3">
      <c r="B78" s="242"/>
      <c r="C78" s="64" t="s">
        <v>95</v>
      </c>
      <c r="D78" s="258" t="s">
        <v>103</v>
      </c>
      <c r="E78" s="259"/>
      <c r="F78" s="259"/>
      <c r="G78" s="260"/>
      <c r="H78" s="126"/>
      <c r="I78" s="22"/>
      <c r="J78" s="23"/>
      <c r="K78" s="24"/>
    </row>
    <row r="79" spans="2:11" s="60" customFormat="1" ht="16.2" outlineLevel="1" thickBot="1" x14ac:dyDescent="0.35">
      <c r="B79" s="242"/>
      <c r="C79" s="64" t="s">
        <v>95</v>
      </c>
      <c r="D79" s="302" t="s">
        <v>104</v>
      </c>
      <c r="E79" s="303"/>
      <c r="F79" s="303"/>
      <c r="G79" s="304"/>
      <c r="H79" s="127"/>
      <c r="I79" s="25"/>
      <c r="J79" s="26"/>
      <c r="K79" s="27"/>
    </row>
    <row r="80" spans="2:11" s="63" customFormat="1" ht="15.6" x14ac:dyDescent="0.3">
      <c r="B80" s="242"/>
      <c r="C80" s="56"/>
      <c r="D80" s="237" t="s">
        <v>105</v>
      </c>
      <c r="E80" s="238"/>
      <c r="F80" s="238"/>
      <c r="G80" s="305"/>
      <c r="H80" s="61">
        <f>MASTER!H79</f>
        <v>0</v>
      </c>
      <c r="I80" s="10">
        <f>J80/$J$89</f>
        <v>0.16</v>
      </c>
      <c r="J80" s="11">
        <v>80</v>
      </c>
      <c r="K80" s="12">
        <f>H80*J80</f>
        <v>0</v>
      </c>
    </row>
    <row r="81" spans="2:25" s="60" customFormat="1" ht="15.6" outlineLevel="1" x14ac:dyDescent="0.3">
      <c r="B81" s="242"/>
      <c r="C81" s="64" t="s">
        <v>106</v>
      </c>
      <c r="D81" s="258" t="s">
        <v>107</v>
      </c>
      <c r="E81" s="259"/>
      <c r="F81" s="259"/>
      <c r="G81" s="260"/>
      <c r="H81" s="65"/>
      <c r="I81" s="19"/>
      <c r="J81" s="20"/>
      <c r="K81" s="21"/>
    </row>
    <row r="82" spans="2:25" s="60" customFormat="1" ht="15.6" outlineLevel="1" x14ac:dyDescent="0.3">
      <c r="B82" s="242"/>
      <c r="C82" s="64" t="s">
        <v>106</v>
      </c>
      <c r="D82" s="258" t="s">
        <v>101</v>
      </c>
      <c r="E82" s="259"/>
      <c r="F82" s="259"/>
      <c r="G82" s="260"/>
      <c r="H82" s="66"/>
      <c r="I82" s="22"/>
      <c r="J82" s="23"/>
      <c r="K82" s="24"/>
    </row>
    <row r="83" spans="2:25" s="60" customFormat="1" ht="15.6" outlineLevel="1" x14ac:dyDescent="0.3">
      <c r="B83" s="242"/>
      <c r="C83" s="64" t="s">
        <v>106</v>
      </c>
      <c r="D83" s="258" t="s">
        <v>102</v>
      </c>
      <c r="E83" s="259"/>
      <c r="F83" s="259"/>
      <c r="G83" s="260"/>
      <c r="H83" s="66"/>
      <c r="I83" s="22"/>
      <c r="J83" s="23"/>
      <c r="K83" s="24"/>
    </row>
    <row r="84" spans="2:25" s="60" customFormat="1" ht="15.6" outlineLevel="1" x14ac:dyDescent="0.3">
      <c r="B84" s="242"/>
      <c r="C84" s="64" t="s">
        <v>106</v>
      </c>
      <c r="D84" s="258" t="s">
        <v>98</v>
      </c>
      <c r="E84" s="259"/>
      <c r="F84" s="259"/>
      <c r="G84" s="260"/>
      <c r="H84" s="66"/>
      <c r="I84" s="22"/>
      <c r="J84" s="23"/>
      <c r="K84" s="24"/>
    </row>
    <row r="85" spans="2:25" s="60" customFormat="1" ht="15.6" outlineLevel="1" x14ac:dyDescent="0.3">
      <c r="B85" s="242"/>
      <c r="C85" s="64" t="s">
        <v>106</v>
      </c>
      <c r="D85" s="258" t="s">
        <v>103</v>
      </c>
      <c r="E85" s="259"/>
      <c r="F85" s="259"/>
      <c r="G85" s="260"/>
      <c r="H85" s="66"/>
      <c r="I85" s="22"/>
      <c r="J85" s="23"/>
      <c r="K85" s="24"/>
    </row>
    <row r="86" spans="2:25" s="60" customFormat="1" ht="16.2" outlineLevel="1" thickBot="1" x14ac:dyDescent="0.35">
      <c r="B86" s="242"/>
      <c r="C86" s="87" t="s">
        <v>106</v>
      </c>
      <c r="D86" s="302" t="s">
        <v>108</v>
      </c>
      <c r="E86" s="303"/>
      <c r="F86" s="303"/>
      <c r="G86" s="304"/>
      <c r="H86" s="67"/>
      <c r="I86" s="25"/>
      <c r="J86" s="26"/>
      <c r="K86" s="27"/>
    </row>
    <row r="87" spans="2:25" s="48" customFormat="1" ht="16.2" thickBot="1" x14ac:dyDescent="0.35">
      <c r="B87" s="242"/>
      <c r="C87" s="121"/>
      <c r="D87" s="68"/>
      <c r="E87" s="68"/>
      <c r="F87" s="68"/>
      <c r="G87" s="68"/>
      <c r="H87" s="69"/>
      <c r="I87" s="68"/>
      <c r="J87" s="68"/>
      <c r="K87" s="70"/>
    </row>
    <row r="88" spans="2:25" s="55" customFormat="1" ht="16.2" thickBot="1" x14ac:dyDescent="0.35">
      <c r="B88" s="242"/>
      <c r="C88" s="244" t="s">
        <v>131</v>
      </c>
      <c r="D88" s="245"/>
      <c r="E88" s="245"/>
      <c r="F88" s="245"/>
      <c r="G88" s="246"/>
      <c r="H88" s="34" t="s">
        <v>41</v>
      </c>
      <c r="I88" s="34" t="s">
        <v>42</v>
      </c>
      <c r="J88" s="34" t="s">
        <v>15</v>
      </c>
      <c r="K88" s="34" t="s">
        <v>43</v>
      </c>
      <c r="L88" s="71"/>
      <c r="M88" s="71"/>
      <c r="N88" s="71"/>
      <c r="O88" s="71"/>
      <c r="P88" s="71"/>
      <c r="Q88" s="71"/>
    </row>
    <row r="89" spans="2:25" s="202" customFormat="1" ht="16.2" thickBot="1" x14ac:dyDescent="0.35">
      <c r="B89" s="243"/>
      <c r="C89" s="218"/>
      <c r="D89" s="273"/>
      <c r="E89" s="273"/>
      <c r="F89" s="273"/>
      <c r="G89" s="300"/>
      <c r="H89" s="219">
        <v>0.6</v>
      </c>
      <c r="I89" s="220">
        <f>K89/J89</f>
        <v>0</v>
      </c>
      <c r="J89" s="221">
        <f>SUM(J80,J70,J58,J37,J34,J27)</f>
        <v>500</v>
      </c>
      <c r="K89" s="222">
        <f>SUM(K80,K70,K58,K37,K34, K27)</f>
        <v>0</v>
      </c>
      <c r="L89" s="71"/>
      <c r="M89" s="71"/>
      <c r="N89" s="71"/>
      <c r="O89" s="71"/>
      <c r="P89" s="71"/>
      <c r="Q89" s="71"/>
    </row>
    <row r="90" spans="2:25" s="48" customFormat="1" ht="15.6" x14ac:dyDescent="0.3">
      <c r="B90" s="51"/>
      <c r="C90" s="73"/>
      <c r="D90" s="51"/>
      <c r="E90" s="51"/>
      <c r="F90" s="51"/>
      <c r="G90" s="51"/>
      <c r="H90" s="74"/>
      <c r="I90" s="75"/>
      <c r="J90" s="76"/>
      <c r="K90" s="77"/>
      <c r="M90" s="50"/>
      <c r="N90" s="50"/>
      <c r="O90" s="50"/>
      <c r="P90" s="50"/>
      <c r="Q90" s="50"/>
      <c r="R90" s="50"/>
      <c r="S90" s="50"/>
    </row>
    <row r="91" spans="2:25" s="48" customFormat="1" ht="16.2" thickBot="1" x14ac:dyDescent="0.35">
      <c r="B91" s="78"/>
      <c r="C91" s="79"/>
      <c r="D91" s="80"/>
      <c r="E91" s="80"/>
      <c r="F91" s="80"/>
      <c r="G91" s="80"/>
      <c r="H91" s="81"/>
      <c r="I91" s="82"/>
      <c r="J91" s="4"/>
      <c r="K91" s="4"/>
      <c r="L91" s="3"/>
      <c r="M91" s="2"/>
      <c r="N91" s="83"/>
      <c r="O91" s="83"/>
      <c r="P91" s="83"/>
      <c r="Q91" s="83"/>
      <c r="R91" s="83"/>
      <c r="S91" s="83"/>
      <c r="T91" s="83"/>
      <c r="U91" s="84"/>
      <c r="V91" s="84"/>
      <c r="W91" s="84"/>
      <c r="X91" s="84"/>
      <c r="Y91" s="84"/>
    </row>
    <row r="92" spans="2:25" s="55" customFormat="1" ht="31.8" thickBot="1" x14ac:dyDescent="0.35">
      <c r="B92" s="288" t="s">
        <v>132</v>
      </c>
      <c r="C92" s="161" t="s">
        <v>133</v>
      </c>
      <c r="D92" s="291" t="s">
        <v>134</v>
      </c>
      <c r="E92" s="292"/>
      <c r="F92" s="292"/>
      <c r="G92" s="293"/>
      <c r="H92" s="88" t="s">
        <v>135</v>
      </c>
      <c r="I92" s="89" t="s">
        <v>136</v>
      </c>
      <c r="J92" s="89" t="s">
        <v>14</v>
      </c>
      <c r="K92" s="89" t="s">
        <v>15</v>
      </c>
      <c r="L92" s="89" t="s">
        <v>16</v>
      </c>
      <c r="M92" s="90"/>
      <c r="N92" s="71"/>
      <c r="O92" s="71"/>
      <c r="P92" s="71"/>
      <c r="Q92" s="71"/>
      <c r="R92" s="71"/>
      <c r="S92" s="71"/>
      <c r="T92" s="71"/>
    </row>
    <row r="93" spans="2:25" s="48" customFormat="1" ht="31.2" x14ac:dyDescent="0.3">
      <c r="B93" s="289"/>
      <c r="C93" s="91" t="s">
        <v>137</v>
      </c>
      <c r="D93" s="301" t="s">
        <v>138</v>
      </c>
      <c r="E93" s="297"/>
      <c r="F93" s="297"/>
      <c r="G93" s="298"/>
      <c r="H93" s="92">
        <v>0</v>
      </c>
      <c r="I93" s="92">
        <v>0</v>
      </c>
      <c r="J93" s="93">
        <f t="shared" ref="J93:J104" si="1">K93/$K$105</f>
        <v>0.04</v>
      </c>
      <c r="K93" s="94">
        <v>12</v>
      </c>
      <c r="L93" s="5">
        <f t="shared" ref="L93:L101" si="2">IFERROR(K93*(H93/I93), 0)</f>
        <v>0</v>
      </c>
      <c r="M93" s="2"/>
      <c r="N93" s="50"/>
      <c r="O93" s="50"/>
      <c r="P93" s="50"/>
      <c r="Q93" s="50"/>
      <c r="R93" s="50"/>
      <c r="S93" s="50"/>
      <c r="T93" s="50"/>
    </row>
    <row r="94" spans="2:25" s="48" customFormat="1" ht="31.2" x14ac:dyDescent="0.3">
      <c r="B94" s="289"/>
      <c r="C94" s="91" t="s">
        <v>139</v>
      </c>
      <c r="D94" s="287" t="s">
        <v>140</v>
      </c>
      <c r="E94" s="283"/>
      <c r="F94" s="283"/>
      <c r="G94" s="284"/>
      <c r="H94" s="92">
        <v>0</v>
      </c>
      <c r="I94" s="92">
        <v>0</v>
      </c>
      <c r="J94" s="93">
        <f t="shared" si="1"/>
        <v>0.04</v>
      </c>
      <c r="K94" s="94">
        <v>12</v>
      </c>
      <c r="L94" s="5">
        <f t="shared" si="2"/>
        <v>0</v>
      </c>
      <c r="M94" s="2"/>
      <c r="N94" s="50"/>
      <c r="O94" s="50"/>
      <c r="P94" s="50"/>
      <c r="Q94" s="50"/>
      <c r="R94" s="50"/>
      <c r="S94" s="50"/>
      <c r="T94" s="50"/>
    </row>
    <row r="95" spans="2:25" s="48" customFormat="1" ht="31.2" x14ac:dyDescent="0.3">
      <c r="B95" s="289"/>
      <c r="C95" s="91" t="s">
        <v>141</v>
      </c>
      <c r="D95" s="287" t="s">
        <v>142</v>
      </c>
      <c r="E95" s="283"/>
      <c r="F95" s="283"/>
      <c r="G95" s="284"/>
      <c r="H95" s="92">
        <v>0</v>
      </c>
      <c r="I95" s="92">
        <v>0</v>
      </c>
      <c r="J95" s="93">
        <f t="shared" si="1"/>
        <v>0.04</v>
      </c>
      <c r="K95" s="94">
        <v>12</v>
      </c>
      <c r="L95" s="5">
        <f t="shared" si="2"/>
        <v>0</v>
      </c>
      <c r="M95" s="51"/>
      <c r="N95" s="50"/>
      <c r="O95" s="50"/>
      <c r="P95" s="50"/>
      <c r="Q95" s="50"/>
      <c r="R95" s="50"/>
      <c r="S95" s="50"/>
      <c r="T95" s="50"/>
    </row>
    <row r="96" spans="2:25" s="48" customFormat="1" ht="31.2" x14ac:dyDescent="0.3">
      <c r="B96" s="289"/>
      <c r="C96" s="91" t="s">
        <v>143</v>
      </c>
      <c r="D96" s="287" t="s">
        <v>144</v>
      </c>
      <c r="E96" s="283"/>
      <c r="F96" s="283"/>
      <c r="G96" s="284"/>
      <c r="H96" s="92">
        <v>0</v>
      </c>
      <c r="I96" s="92">
        <v>0</v>
      </c>
      <c r="J96" s="93">
        <f t="shared" si="1"/>
        <v>0.04</v>
      </c>
      <c r="K96" s="94">
        <v>12</v>
      </c>
      <c r="L96" s="5">
        <f t="shared" si="2"/>
        <v>0</v>
      </c>
      <c r="M96" s="2"/>
      <c r="N96" s="50"/>
      <c r="O96" s="50"/>
      <c r="P96" s="50"/>
      <c r="Q96" s="50"/>
      <c r="R96" s="50"/>
      <c r="S96" s="50"/>
      <c r="T96" s="50"/>
    </row>
    <row r="97" spans="2:20" s="48" customFormat="1" ht="31.2" x14ac:dyDescent="0.3">
      <c r="B97" s="289"/>
      <c r="C97" s="91" t="s">
        <v>145</v>
      </c>
      <c r="D97" s="287" t="s">
        <v>146</v>
      </c>
      <c r="E97" s="283"/>
      <c r="F97" s="283"/>
      <c r="G97" s="284"/>
      <c r="H97" s="92">
        <v>0</v>
      </c>
      <c r="I97" s="92">
        <v>0</v>
      </c>
      <c r="J97" s="93">
        <f t="shared" si="1"/>
        <v>0.04</v>
      </c>
      <c r="K97" s="94">
        <v>12</v>
      </c>
      <c r="L97" s="5">
        <f t="shared" si="2"/>
        <v>0</v>
      </c>
      <c r="M97" s="2"/>
      <c r="N97" s="50"/>
      <c r="O97" s="50"/>
      <c r="P97" s="50"/>
      <c r="Q97" s="50"/>
      <c r="R97" s="50"/>
      <c r="S97" s="50"/>
      <c r="T97" s="50"/>
    </row>
    <row r="98" spans="2:20" s="48" customFormat="1" ht="31.2" x14ac:dyDescent="0.3">
      <c r="B98" s="289"/>
      <c r="C98" s="91" t="s">
        <v>147</v>
      </c>
      <c r="D98" s="287" t="s">
        <v>148</v>
      </c>
      <c r="E98" s="283"/>
      <c r="F98" s="283"/>
      <c r="G98" s="284"/>
      <c r="H98" s="92">
        <v>0</v>
      </c>
      <c r="I98" s="92">
        <v>0</v>
      </c>
      <c r="J98" s="93">
        <f t="shared" si="1"/>
        <v>0.04</v>
      </c>
      <c r="K98" s="94">
        <v>12</v>
      </c>
      <c r="L98" s="5">
        <f t="shared" si="2"/>
        <v>0</v>
      </c>
      <c r="M98" s="51"/>
      <c r="N98" s="50"/>
      <c r="O98" s="50"/>
      <c r="P98" s="50"/>
      <c r="Q98" s="50"/>
      <c r="R98" s="50"/>
      <c r="S98" s="50"/>
      <c r="T98" s="50"/>
    </row>
    <row r="99" spans="2:20" s="48" customFormat="1" ht="31.2" x14ac:dyDescent="0.3">
      <c r="B99" s="289"/>
      <c r="C99" s="91" t="s">
        <v>149</v>
      </c>
      <c r="D99" s="287" t="s">
        <v>150</v>
      </c>
      <c r="E99" s="283"/>
      <c r="F99" s="283"/>
      <c r="G99" s="284"/>
      <c r="H99" s="92">
        <v>0</v>
      </c>
      <c r="I99" s="92">
        <v>0</v>
      </c>
      <c r="J99" s="93">
        <f t="shared" si="1"/>
        <v>0.04</v>
      </c>
      <c r="K99" s="94">
        <v>12</v>
      </c>
      <c r="L99" s="5">
        <f t="shared" si="2"/>
        <v>0</v>
      </c>
      <c r="M99" s="2"/>
      <c r="N99" s="50"/>
      <c r="O99" s="50"/>
      <c r="P99" s="50"/>
      <c r="Q99" s="50"/>
      <c r="R99" s="50"/>
      <c r="S99" s="50"/>
      <c r="T99" s="50"/>
    </row>
    <row r="100" spans="2:20" s="48" customFormat="1" ht="31.2" x14ac:dyDescent="0.3">
      <c r="B100" s="289"/>
      <c r="C100" s="91" t="s">
        <v>151</v>
      </c>
      <c r="D100" s="287" t="s">
        <v>152</v>
      </c>
      <c r="E100" s="283"/>
      <c r="F100" s="283"/>
      <c r="G100" s="284"/>
      <c r="H100" s="92">
        <v>0</v>
      </c>
      <c r="I100" s="92">
        <v>0</v>
      </c>
      <c r="J100" s="93">
        <f t="shared" si="1"/>
        <v>0.04</v>
      </c>
      <c r="K100" s="94">
        <v>12</v>
      </c>
      <c r="L100" s="5">
        <f t="shared" si="2"/>
        <v>0</v>
      </c>
      <c r="M100" s="2"/>
      <c r="N100" s="50"/>
      <c r="O100" s="50"/>
      <c r="P100" s="50"/>
      <c r="Q100" s="50"/>
      <c r="R100" s="50"/>
      <c r="S100" s="50"/>
      <c r="T100" s="50"/>
    </row>
    <row r="101" spans="2:20" s="48" customFormat="1" ht="31.2" x14ac:dyDescent="0.3">
      <c r="B101" s="289"/>
      <c r="C101" s="91" t="s">
        <v>153</v>
      </c>
      <c r="D101" s="287" t="s">
        <v>154</v>
      </c>
      <c r="E101" s="283"/>
      <c r="F101" s="283"/>
      <c r="G101" s="284"/>
      <c r="H101" s="95">
        <v>0</v>
      </c>
      <c r="I101" s="95">
        <v>0</v>
      </c>
      <c r="J101" s="96">
        <f t="shared" si="1"/>
        <v>0.04</v>
      </c>
      <c r="K101" s="97">
        <v>12</v>
      </c>
      <c r="L101" s="18">
        <f t="shared" si="2"/>
        <v>0</v>
      </c>
      <c r="M101" s="2"/>
      <c r="N101" s="50"/>
      <c r="O101" s="50"/>
      <c r="P101" s="50"/>
      <c r="Q101" s="50"/>
      <c r="R101" s="50"/>
      <c r="S101" s="50"/>
      <c r="T101" s="50"/>
    </row>
    <row r="102" spans="2:20" s="48" customFormat="1" ht="46.8" x14ac:dyDescent="0.3">
      <c r="B102" s="289"/>
      <c r="C102" s="91" t="s">
        <v>155</v>
      </c>
      <c r="D102" s="287" t="s">
        <v>156</v>
      </c>
      <c r="E102" s="283"/>
      <c r="F102" s="283"/>
      <c r="G102" s="284"/>
      <c r="H102" s="98">
        <v>0</v>
      </c>
      <c r="I102" s="98">
        <v>0</v>
      </c>
      <c r="J102" s="96">
        <f t="shared" si="1"/>
        <v>0.21333333333333335</v>
      </c>
      <c r="K102" s="97">
        <v>64</v>
      </c>
      <c r="L102" s="18">
        <f>IFERROR(K102*(I102/H102), 0)</f>
        <v>0</v>
      </c>
      <c r="M102" s="2"/>
      <c r="N102" s="50"/>
      <c r="O102" s="50"/>
      <c r="P102" s="50"/>
      <c r="Q102" s="50"/>
      <c r="R102" s="50"/>
      <c r="S102" s="50"/>
      <c r="T102" s="50"/>
    </row>
    <row r="103" spans="2:20" s="48" customFormat="1" ht="46.8" x14ac:dyDescent="0.3">
      <c r="B103" s="289"/>
      <c r="C103" s="91" t="s">
        <v>155</v>
      </c>
      <c r="D103" s="287" t="s">
        <v>157</v>
      </c>
      <c r="E103" s="283"/>
      <c r="F103" s="283"/>
      <c r="G103" s="284"/>
      <c r="H103" s="98">
        <v>0</v>
      </c>
      <c r="I103" s="98">
        <v>0</v>
      </c>
      <c r="J103" s="96">
        <f t="shared" si="1"/>
        <v>0.21333333333333335</v>
      </c>
      <c r="K103" s="97">
        <v>64</v>
      </c>
      <c r="L103" s="18">
        <f>IFERROR(K103*(I103/H103), 0)</f>
        <v>0</v>
      </c>
      <c r="M103" s="2"/>
      <c r="N103" s="50"/>
      <c r="O103" s="50"/>
      <c r="P103" s="50"/>
      <c r="Q103" s="50"/>
      <c r="R103" s="50"/>
      <c r="S103" s="50"/>
      <c r="T103" s="50"/>
    </row>
    <row r="104" spans="2:20" s="48" customFormat="1" ht="47.4" thickBot="1" x14ac:dyDescent="0.35">
      <c r="B104" s="289"/>
      <c r="C104" s="99" t="s">
        <v>155</v>
      </c>
      <c r="D104" s="299" t="s">
        <v>158</v>
      </c>
      <c r="E104" s="285"/>
      <c r="F104" s="285"/>
      <c r="G104" s="286"/>
      <c r="H104" s="100">
        <v>0</v>
      </c>
      <c r="I104" s="100">
        <v>0</v>
      </c>
      <c r="J104" s="101">
        <f t="shared" si="1"/>
        <v>0.21333333333333335</v>
      </c>
      <c r="K104" s="102">
        <v>64</v>
      </c>
      <c r="L104" s="6">
        <f>IFERROR(K104*(I104/H104), 0)</f>
        <v>0</v>
      </c>
      <c r="M104" s="51"/>
      <c r="N104" s="50"/>
      <c r="O104" s="50"/>
      <c r="P104" s="50"/>
      <c r="Q104" s="50"/>
      <c r="R104" s="50"/>
      <c r="S104" s="50"/>
      <c r="T104" s="50"/>
    </row>
    <row r="105" spans="2:20" s="48" customFormat="1" ht="16.2" thickBot="1" x14ac:dyDescent="0.35">
      <c r="B105" s="289"/>
      <c r="C105" s="103"/>
      <c r="D105" s="104"/>
      <c r="E105" s="104"/>
      <c r="F105" s="104"/>
      <c r="G105" s="104"/>
      <c r="H105" s="105"/>
      <c r="I105" s="106"/>
      <c r="J105" s="106" t="s">
        <v>159</v>
      </c>
      <c r="K105" s="16">
        <f>SUM(K93:K104)</f>
        <v>300</v>
      </c>
      <c r="L105" s="214">
        <f>SUM(L93:L104)</f>
        <v>0</v>
      </c>
    </row>
    <row r="106" spans="2:20" s="48" customFormat="1" ht="16.2" thickBot="1" x14ac:dyDescent="0.35">
      <c r="B106" s="289"/>
      <c r="C106" s="107"/>
      <c r="D106" s="68"/>
      <c r="E106" s="68"/>
      <c r="F106" s="68"/>
      <c r="G106" s="68"/>
      <c r="H106" s="69"/>
      <c r="I106" s="68"/>
      <c r="J106" s="68"/>
      <c r="K106" s="68"/>
      <c r="L106" s="70"/>
      <c r="N106" s="50"/>
      <c r="O106" s="50"/>
      <c r="P106" s="50"/>
      <c r="Q106" s="50"/>
      <c r="R106" s="50"/>
      <c r="S106" s="50"/>
      <c r="T106" s="50"/>
    </row>
    <row r="107" spans="2:20" s="48" customFormat="1" ht="16.2" thickBot="1" x14ac:dyDescent="0.35">
      <c r="B107" s="289"/>
      <c r="C107" s="274" t="s">
        <v>13</v>
      </c>
      <c r="D107" s="275"/>
      <c r="E107" s="275"/>
      <c r="F107" s="275"/>
      <c r="G107" s="276"/>
      <c r="H107" s="34" t="s">
        <v>41</v>
      </c>
      <c r="I107" s="34" t="s">
        <v>42</v>
      </c>
      <c r="J107" s="108" t="s">
        <v>15</v>
      </c>
      <c r="K107" s="34" t="s">
        <v>43</v>
      </c>
      <c r="L107" s="229"/>
      <c r="M107" s="50"/>
      <c r="N107" s="50"/>
    </row>
    <row r="108" spans="2:20" s="48" customFormat="1" ht="15.45" customHeight="1" x14ac:dyDescent="0.3">
      <c r="B108" s="289"/>
      <c r="C108" s="277" t="s">
        <v>160</v>
      </c>
      <c r="D108" s="278"/>
      <c r="E108" s="278"/>
      <c r="F108" s="278"/>
      <c r="G108" s="279"/>
      <c r="H108" s="109">
        <f>H23</f>
        <v>0.6</v>
      </c>
      <c r="I108" s="32">
        <f>I23</f>
        <v>0</v>
      </c>
      <c r="J108" s="110">
        <f>J23</f>
        <v>200</v>
      </c>
      <c r="K108" s="14">
        <f>K23</f>
        <v>0</v>
      </c>
      <c r="L108" s="229"/>
      <c r="M108" s="50"/>
      <c r="N108" s="50"/>
    </row>
    <row r="109" spans="2:20" s="48" customFormat="1" ht="15.6" x14ac:dyDescent="0.3">
      <c r="B109" s="289"/>
      <c r="C109" s="294" t="s">
        <v>161</v>
      </c>
      <c r="D109" s="295"/>
      <c r="E109" s="295"/>
      <c r="F109" s="295"/>
      <c r="G109" s="296"/>
      <c r="H109" s="111">
        <f>H89</f>
        <v>0.6</v>
      </c>
      <c r="I109" s="33">
        <f>I89</f>
        <v>0</v>
      </c>
      <c r="J109" s="112">
        <f>J89</f>
        <v>500</v>
      </c>
      <c r="K109" s="17">
        <f>K89</f>
        <v>0</v>
      </c>
      <c r="L109" s="229"/>
      <c r="M109" s="50"/>
      <c r="N109" s="50"/>
    </row>
    <row r="110" spans="2:20" s="62" customFormat="1" ht="16.2" thickBot="1" x14ac:dyDescent="0.35">
      <c r="B110" s="289"/>
      <c r="C110" s="280" t="s">
        <v>162</v>
      </c>
      <c r="D110" s="281"/>
      <c r="E110" s="281"/>
      <c r="F110" s="281"/>
      <c r="G110" s="282"/>
      <c r="H110" s="113" t="s">
        <v>19</v>
      </c>
      <c r="I110" s="113" t="s">
        <v>19</v>
      </c>
      <c r="J110" s="114">
        <f>K105</f>
        <v>300</v>
      </c>
      <c r="K110" s="114">
        <f>L105</f>
        <v>0</v>
      </c>
      <c r="L110" s="230"/>
      <c r="M110" s="115"/>
      <c r="N110" s="115"/>
      <c r="O110" s="115"/>
      <c r="P110" s="115"/>
      <c r="Q110" s="115"/>
      <c r="R110" s="115"/>
    </row>
    <row r="111" spans="2:20" s="48" customFormat="1" ht="16.2" thickBot="1" x14ac:dyDescent="0.35">
      <c r="B111" s="290"/>
      <c r="C111" s="116"/>
      <c r="D111" s="117"/>
      <c r="E111" s="117"/>
      <c r="F111" s="117"/>
      <c r="G111" s="117"/>
      <c r="H111" s="118">
        <v>0.6</v>
      </c>
      <c r="I111" s="212">
        <f>K111/J111</f>
        <v>0</v>
      </c>
      <c r="J111" s="15">
        <f>SUM(J108:J110)</f>
        <v>1000</v>
      </c>
      <c r="K111" s="215">
        <f>SUM(K108:K110)</f>
        <v>0</v>
      </c>
      <c r="L111" s="231"/>
      <c r="M111" s="50"/>
      <c r="N111" s="50"/>
      <c r="O111" s="50"/>
      <c r="P111" s="50"/>
      <c r="Q111" s="50"/>
      <c r="R111" s="50"/>
    </row>
    <row r="112" spans="2:20" x14ac:dyDescent="0.3">
      <c r="M112" s="39"/>
      <c r="T112" s="35"/>
    </row>
  </sheetData>
  <mergeCells count="104">
    <mergeCell ref="C2:L2"/>
    <mergeCell ref="C3:L3"/>
    <mergeCell ref="N4:Q4"/>
    <mergeCell ref="D5:G5"/>
    <mergeCell ref="N5:Q5"/>
    <mergeCell ref="D6:G6"/>
    <mergeCell ref="N6:Q6"/>
    <mergeCell ref="D16:G16"/>
    <mergeCell ref="D17:G17"/>
    <mergeCell ref="D18:G18"/>
    <mergeCell ref="D19:G19"/>
    <mergeCell ref="D20:G20"/>
    <mergeCell ref="B9:B23"/>
    <mergeCell ref="D9:G9"/>
    <mergeCell ref="D10:G10"/>
    <mergeCell ref="D11:G11"/>
    <mergeCell ref="D12:G12"/>
    <mergeCell ref="D13:G13"/>
    <mergeCell ref="D14:G14"/>
    <mergeCell ref="D15:G15"/>
    <mergeCell ref="D33:G33"/>
    <mergeCell ref="D34:G34"/>
    <mergeCell ref="D37:G37"/>
    <mergeCell ref="D38:G38"/>
    <mergeCell ref="D39:G39"/>
    <mergeCell ref="D40:G40"/>
    <mergeCell ref="C22:G22"/>
    <mergeCell ref="D23:G23"/>
    <mergeCell ref="B26:B89"/>
    <mergeCell ref="D26:G26"/>
    <mergeCell ref="D27:G27"/>
    <mergeCell ref="D28:G28"/>
    <mergeCell ref="D29:G29"/>
    <mergeCell ref="D30:G30"/>
    <mergeCell ref="D31:G31"/>
    <mergeCell ref="D32:G32"/>
    <mergeCell ref="D47:G47"/>
    <mergeCell ref="D48:G48"/>
    <mergeCell ref="D49:G49"/>
    <mergeCell ref="D50:G50"/>
    <mergeCell ref="D51:G51"/>
    <mergeCell ref="D52:G52"/>
    <mergeCell ref="D41:G41"/>
    <mergeCell ref="D42:G42"/>
    <mergeCell ref="D53:G53"/>
    <mergeCell ref="D54:G54"/>
    <mergeCell ref="D55:G55"/>
    <mergeCell ref="D56:G56"/>
    <mergeCell ref="D57:G57"/>
    <mergeCell ref="D58:G58"/>
    <mergeCell ref="D72:G72"/>
    <mergeCell ref="D73:G73"/>
    <mergeCell ref="D43:G43"/>
    <mergeCell ref="D44:G44"/>
    <mergeCell ref="D45:G45"/>
    <mergeCell ref="D46:G46"/>
    <mergeCell ref="D59:G59"/>
    <mergeCell ref="D60:G60"/>
    <mergeCell ref="D61:G61"/>
    <mergeCell ref="D62:G62"/>
    <mergeCell ref="D63:G63"/>
    <mergeCell ref="D75:G75"/>
    <mergeCell ref="D76:G76"/>
    <mergeCell ref="D65:G65"/>
    <mergeCell ref="D66:G66"/>
    <mergeCell ref="D67:G67"/>
    <mergeCell ref="D68:G68"/>
    <mergeCell ref="D69:G69"/>
    <mergeCell ref="D70:G70"/>
    <mergeCell ref="D64:G64"/>
    <mergeCell ref="B92:B111"/>
    <mergeCell ref="D92:G92"/>
    <mergeCell ref="D93:G93"/>
    <mergeCell ref="D94:G94"/>
    <mergeCell ref="D95:G95"/>
    <mergeCell ref="D96:G96"/>
    <mergeCell ref="D97:G97"/>
    <mergeCell ref="D98:G98"/>
    <mergeCell ref="D99:G99"/>
    <mergeCell ref="D100:G100"/>
    <mergeCell ref="C109:G109"/>
    <mergeCell ref="C110:G110"/>
    <mergeCell ref="D35:G35"/>
    <mergeCell ref="D36:G36"/>
    <mergeCell ref="D101:G101"/>
    <mergeCell ref="D102:G102"/>
    <mergeCell ref="D103:G103"/>
    <mergeCell ref="D104:G104"/>
    <mergeCell ref="C107:G107"/>
    <mergeCell ref="C108:G108"/>
    <mergeCell ref="D83:G83"/>
    <mergeCell ref="D84:G84"/>
    <mergeCell ref="D85:G85"/>
    <mergeCell ref="D86:G86"/>
    <mergeCell ref="C88:G88"/>
    <mergeCell ref="D89:G89"/>
    <mergeCell ref="D77:G77"/>
    <mergeCell ref="D78:G78"/>
    <mergeCell ref="D79:G79"/>
    <mergeCell ref="D80:G80"/>
    <mergeCell ref="D81:G81"/>
    <mergeCell ref="D82:G82"/>
    <mergeCell ref="D71:G71"/>
    <mergeCell ref="D74:G74"/>
  </mergeCells>
  <conditionalFormatting sqref="J23">
    <cfRule type="containsText" dxfId="569" priority="52" stopIfTrue="1" operator="containsText" text="Fail">
      <formula>NOT(ISERROR(SEARCH("Fail",J23)))</formula>
    </cfRule>
    <cfRule type="containsText" dxfId="568" priority="53" stopIfTrue="1" operator="containsText" text="Pass">
      <formula>NOT(ISERROR(SEARCH("Pass",J23)))</formula>
    </cfRule>
  </conditionalFormatting>
  <conditionalFormatting sqref="M94">
    <cfRule type="containsText" dxfId="567" priority="42" stopIfTrue="1" operator="containsText" text="Fail">
      <formula>NOT(ISERROR(SEARCH("Fail",M94)))</formula>
    </cfRule>
    <cfRule type="containsText" dxfId="566" priority="43" stopIfTrue="1" operator="containsText" text="Pass">
      <formula>NOT(ISERROR(SEARCH("Pass",M94)))</formula>
    </cfRule>
  </conditionalFormatting>
  <conditionalFormatting sqref="L93">
    <cfRule type="containsText" dxfId="565" priority="48" stopIfTrue="1" operator="containsText" text="Fail">
      <formula>NOT(ISERROR(SEARCH("Fail",L93)))</formula>
    </cfRule>
    <cfRule type="containsText" dxfId="564" priority="49" stopIfTrue="1" operator="containsText" text="Pass">
      <formula>NOT(ISERROR(SEARCH("Pass",L93)))</formula>
    </cfRule>
  </conditionalFormatting>
  <conditionalFormatting sqref="L94">
    <cfRule type="containsText" dxfId="563" priority="46" stopIfTrue="1" operator="containsText" text="Fail">
      <formula>NOT(ISERROR(SEARCH("Fail",L94)))</formula>
    </cfRule>
    <cfRule type="containsText" dxfId="562" priority="47" stopIfTrue="1" operator="containsText" text="Pass">
      <formula>NOT(ISERROR(SEARCH("Pass",L94)))</formula>
    </cfRule>
  </conditionalFormatting>
  <conditionalFormatting sqref="M93">
    <cfRule type="containsText" dxfId="561" priority="44" stopIfTrue="1" operator="containsText" text="Fail">
      <formula>NOT(ISERROR(SEARCH("Fail",M93)))</formula>
    </cfRule>
    <cfRule type="containsText" dxfId="560" priority="45" stopIfTrue="1" operator="containsText" text="Pass">
      <formula>NOT(ISERROR(SEARCH("Pass",M93)))</formula>
    </cfRule>
  </conditionalFormatting>
  <conditionalFormatting sqref="I23">
    <cfRule type="containsText" dxfId="559" priority="40" stopIfTrue="1" operator="containsText" text="Fail">
      <formula>NOT(ISERROR(SEARCH("Fail",I23)))</formula>
    </cfRule>
    <cfRule type="containsText" dxfId="558" priority="41" stopIfTrue="1" operator="containsText" text="Pass">
      <formula>NOT(ISERROR(SEARCH("Pass",I23)))</formula>
    </cfRule>
  </conditionalFormatting>
  <conditionalFormatting sqref="M100:M101">
    <cfRule type="containsText" dxfId="557" priority="30" stopIfTrue="1" operator="containsText" text="Fail">
      <formula>NOT(ISERROR(SEARCH("Fail",M100)))</formula>
    </cfRule>
    <cfRule type="containsText" dxfId="556" priority="31" stopIfTrue="1" operator="containsText" text="Pass">
      <formula>NOT(ISERROR(SEARCH("Pass",M100)))</formula>
    </cfRule>
  </conditionalFormatting>
  <conditionalFormatting sqref="L96">
    <cfRule type="containsText" dxfId="555" priority="38" stopIfTrue="1" operator="containsText" text="Fail">
      <formula>NOT(ISERROR(SEARCH("Fail",L96)))</formula>
    </cfRule>
    <cfRule type="containsText" dxfId="554" priority="39" stopIfTrue="1" operator="containsText" text="Pass">
      <formula>NOT(ISERROR(SEARCH("Pass",L96)))</formula>
    </cfRule>
  </conditionalFormatting>
  <conditionalFormatting sqref="L99">
    <cfRule type="containsText" dxfId="553" priority="20" stopIfTrue="1" operator="containsText" text="Fail">
      <formula>NOT(ISERROR(SEARCH("Fail",L99)))</formula>
    </cfRule>
    <cfRule type="containsText" dxfId="552" priority="21" stopIfTrue="1" operator="containsText" text="Pass">
      <formula>NOT(ISERROR(SEARCH("Pass",L99)))</formula>
    </cfRule>
  </conditionalFormatting>
  <conditionalFormatting sqref="L100:L102">
    <cfRule type="containsText" dxfId="551" priority="36" stopIfTrue="1" operator="containsText" text="Fail">
      <formula>NOT(ISERROR(SEARCH("Fail",L100)))</formula>
    </cfRule>
    <cfRule type="containsText" dxfId="550" priority="37" stopIfTrue="1" operator="containsText" text="Pass">
      <formula>NOT(ISERROR(SEARCH("Pass",L100)))</formula>
    </cfRule>
  </conditionalFormatting>
  <conditionalFormatting sqref="M96">
    <cfRule type="containsText" dxfId="549" priority="34" stopIfTrue="1" operator="containsText" text="Fail">
      <formula>NOT(ISERROR(SEARCH("Fail",M96)))</formula>
    </cfRule>
    <cfRule type="containsText" dxfId="548" priority="35" stopIfTrue="1" operator="containsText" text="Pass">
      <formula>NOT(ISERROR(SEARCH("Pass",M96)))</formula>
    </cfRule>
  </conditionalFormatting>
  <conditionalFormatting sqref="L104">
    <cfRule type="containsText" dxfId="547" priority="32" stopIfTrue="1" operator="containsText" text="Fail">
      <formula>NOT(ISERROR(SEARCH("Fail",L104)))</formula>
    </cfRule>
    <cfRule type="containsText" dxfId="546" priority="33" stopIfTrue="1" operator="containsText" text="Pass">
      <formula>NOT(ISERROR(SEARCH("Pass",L104)))</formula>
    </cfRule>
  </conditionalFormatting>
  <conditionalFormatting sqref="L95">
    <cfRule type="containsText" dxfId="545" priority="26" stopIfTrue="1" operator="containsText" text="Fail">
      <formula>NOT(ISERROR(SEARCH("Fail",L95)))</formula>
    </cfRule>
    <cfRule type="containsText" dxfId="544" priority="27" stopIfTrue="1" operator="containsText" text="Pass">
      <formula>NOT(ISERROR(SEARCH("Pass",L95)))</formula>
    </cfRule>
  </conditionalFormatting>
  <conditionalFormatting sqref="M97">
    <cfRule type="containsText" dxfId="543" priority="22" stopIfTrue="1" operator="containsText" text="Fail">
      <formula>NOT(ISERROR(SEARCH("Fail",M97)))</formula>
    </cfRule>
    <cfRule type="containsText" dxfId="542" priority="23" stopIfTrue="1" operator="containsText" text="Pass">
      <formula>NOT(ISERROR(SEARCH("Pass",M97)))</formula>
    </cfRule>
  </conditionalFormatting>
  <conditionalFormatting sqref="L97">
    <cfRule type="containsText" dxfId="541" priority="24" stopIfTrue="1" operator="containsText" text="Fail">
      <formula>NOT(ISERROR(SEARCH("Fail",L97)))</formula>
    </cfRule>
    <cfRule type="containsText" dxfId="540" priority="25" stopIfTrue="1" operator="containsText" text="Pass">
      <formula>NOT(ISERROR(SEARCH("Pass",L97)))</formula>
    </cfRule>
  </conditionalFormatting>
  <conditionalFormatting sqref="M99">
    <cfRule type="containsText" dxfId="539" priority="18" stopIfTrue="1" operator="containsText" text="Fail">
      <formula>NOT(ISERROR(SEARCH("Fail",M99)))</formula>
    </cfRule>
    <cfRule type="containsText" dxfId="538" priority="19" stopIfTrue="1" operator="containsText" text="Pass">
      <formula>NOT(ISERROR(SEARCH("Pass",M99)))</formula>
    </cfRule>
  </conditionalFormatting>
  <conditionalFormatting sqref="L98">
    <cfRule type="containsText" dxfId="537" priority="16" stopIfTrue="1" operator="containsText" text="Fail">
      <formula>NOT(ISERROR(SEARCH("Fail",L98)))</formula>
    </cfRule>
    <cfRule type="containsText" dxfId="536" priority="17" stopIfTrue="1" operator="containsText" text="Pass">
      <formula>NOT(ISERROR(SEARCH("Pass",L98)))</formula>
    </cfRule>
  </conditionalFormatting>
  <conditionalFormatting sqref="J89">
    <cfRule type="containsText" dxfId="535" priority="14" stopIfTrue="1" operator="containsText" text="Fail">
      <formula>NOT(ISERROR(SEARCH("Fail",J89)))</formula>
    </cfRule>
    <cfRule type="containsText" dxfId="534" priority="15" stopIfTrue="1" operator="containsText" text="Pass">
      <formula>NOT(ISERROR(SEARCH("Pass",J89)))</formula>
    </cfRule>
  </conditionalFormatting>
  <conditionalFormatting sqref="L91:M91">
    <cfRule type="containsText" dxfId="533" priority="10" stopIfTrue="1" operator="containsText" text="Fail">
      <formula>NOT(ISERROR(SEARCH("Fail",L91)))</formula>
    </cfRule>
    <cfRule type="containsText" dxfId="532" priority="11" stopIfTrue="1" operator="containsText" text="Pass">
      <formula>NOT(ISERROR(SEARCH("Pass",L91)))</formula>
    </cfRule>
  </conditionalFormatting>
  <conditionalFormatting sqref="I89">
    <cfRule type="containsText" dxfId="531" priority="8" stopIfTrue="1" operator="containsText" text="Fail">
      <formula>NOT(ISERROR(SEARCH("Fail",I89)))</formula>
    </cfRule>
    <cfRule type="containsText" dxfId="530" priority="9" stopIfTrue="1" operator="containsText" text="Pass">
      <formula>NOT(ISERROR(SEARCH("Pass",I89)))</formula>
    </cfRule>
  </conditionalFormatting>
  <conditionalFormatting sqref="M103">
    <cfRule type="containsText" dxfId="529" priority="4" stopIfTrue="1" operator="containsText" text="Fail">
      <formula>NOT(ISERROR(SEARCH("Fail",M103)))</formula>
    </cfRule>
    <cfRule type="containsText" dxfId="528" priority="5" stopIfTrue="1" operator="containsText" text="Pass">
      <formula>NOT(ISERROR(SEARCH("Pass",M103)))</formula>
    </cfRule>
  </conditionalFormatting>
  <conditionalFormatting sqref="L103">
    <cfRule type="containsText" dxfId="527" priority="6" stopIfTrue="1" operator="containsText" text="Fail">
      <formula>NOT(ISERROR(SEARCH("Fail",L103)))</formula>
    </cfRule>
    <cfRule type="containsText" dxfId="526" priority="7" stopIfTrue="1" operator="containsText" text="Pass">
      <formula>NOT(ISERROR(SEARCH("Pass",L103)))</formula>
    </cfRule>
  </conditionalFormatting>
  <conditionalFormatting sqref="M102">
    <cfRule type="containsText" dxfId="525" priority="2" stopIfTrue="1" operator="containsText" text="Fail">
      <formula>NOT(ISERROR(SEARCH("Fail",M102)))</formula>
    </cfRule>
    <cfRule type="containsText" dxfId="524" priority="3" stopIfTrue="1" operator="containsText" text="Pass">
      <formula>NOT(ISERROR(SEARCH("Pass",M102)))</formula>
    </cfRule>
  </conditionalFormatting>
  <conditionalFormatting sqref="K28:K33 K59:K69 K71:K79 K81:K86 K38:K57 K15:K20">
    <cfRule type="expression" dxfId="523" priority="54">
      <formula>K15&lt;#REF!</formula>
    </cfRule>
  </conditionalFormatting>
  <conditionalFormatting sqref="K35:K36">
    <cfRule type="expression" dxfId="522" priority="1">
      <formula>K35&lt;#REF!</formula>
    </cfRule>
  </conditionalFormatting>
  <dataValidations count="1">
    <dataValidation type="list" allowBlank="1" showInputMessage="1" showErrorMessage="1" sqref="H11:H12" xr:uid="{94FE93FC-BDEB-407B-B598-C4085939E845}">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1CAB16-5BBF-4E79-B719-65550216F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A42FAA-3CF0-47CF-923A-237A4BC3BF48}">
  <ds:schemaRefs>
    <ds:schemaRef ds:uri="http://schemas.microsoft.com/office/2006/metadata/properties"/>
    <ds:schemaRef ds:uri="5c721fc9-19e8-4bee-a3f8-09875463f46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363E6EAA-C46B-4E21-8EDC-A77D138354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Scoring Rubric</vt:lpstr>
      <vt:lpstr>MASTER</vt:lpstr>
      <vt:lpstr>Full Suite</vt:lpstr>
      <vt:lpstr>Full Suite SO</vt:lpstr>
      <vt:lpstr>Supplier Portal</vt:lpstr>
      <vt:lpstr>Supplier Portal SO</vt:lpstr>
      <vt:lpstr>Supplier Enablement-Mgmt</vt:lpstr>
      <vt:lpstr>Supplier Enablement-Mgmt SO</vt:lpstr>
      <vt:lpstr>Buyer Portal</vt:lpstr>
      <vt:lpstr>Buyer Portal SO</vt:lpstr>
      <vt:lpstr>Need Identification</vt:lpstr>
      <vt:lpstr>Need Identification SO</vt:lpstr>
      <vt:lpstr>Request through Pay</vt:lpstr>
      <vt:lpstr>Request through Pay SO</vt:lpstr>
      <vt:lpstr>Catalog Capability</vt:lpstr>
      <vt:lpstr>Catalog Capability SO</vt:lpstr>
      <vt:lpstr>Sourcing-Bid Mgmt</vt:lpstr>
      <vt:lpstr>Sourcing-Bid Mgmt SO</vt:lpstr>
      <vt:lpstr>Contract Mgmt</vt:lpstr>
      <vt:lpstr>Contract Mgmt SO</vt:lpstr>
      <vt:lpstr>Vendor Performance</vt:lpstr>
      <vt:lpstr>Vendor Performance SO</vt:lpstr>
      <vt:lpstr>Purchasing-Data Analytics</vt:lpstr>
      <vt:lpstr>Purchasing-Data Analytics SO</vt:lpstr>
      <vt:lpstr>Implementation Services Only</vt:lpstr>
      <vt:lpstr>Managed Services Only</vt:lpstr>
    </vt:vector>
  </TitlesOfParts>
  <Manager/>
  <Company>Utah State Office of Educaton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Lewis, Chad</cp:lastModifiedBy>
  <cp:revision/>
  <dcterms:created xsi:type="dcterms:W3CDTF">2019-05-07T23:15:22Z</dcterms:created>
  <dcterms:modified xsi:type="dcterms:W3CDTF">2021-06-07T19:08:14Z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