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arryl.Stewart\OneDrive - State of Maine\Desktop\CARES Holding Tank\7-22-20\3-15-21 CRF\"/>
    </mc:Choice>
  </mc:AlternateContent>
  <xr:revisionPtr revIDLastSave="2" documentId="8_{1EA6987F-2F27-437A-AAFA-CE8AB73FE4DB}" xr6:coauthVersionLast="44" xr6:coauthVersionMax="44" xr10:uidLastSave="{44B02ADC-26B3-445D-9844-08C462687C7E}"/>
  <bookViews>
    <workbookView xWindow="-28920" yWindow="-120" windowWidth="29040" windowHeight="17640" xr2:uid="{3A3AAAFF-9D34-4D18-807F-DDC556260DBB}"/>
  </bookViews>
  <sheets>
    <sheet name="CRF Report" sheetId="1" r:id="rId1"/>
  </sheets>
  <definedNames>
    <definedName name="__NST01" localSheetId="0">#REF!</definedName>
    <definedName name="__NST01">#REF!</definedName>
    <definedName name="_Fill" localSheetId="0" hidden="1">#REF!</definedName>
    <definedName name="_Fill" hidden="1">#REF!</definedName>
    <definedName name="_NST01" localSheetId="0">#REF!</definedName>
    <definedName name="_NST01">#REF!</definedName>
    <definedName name="a" localSheetId="0">#REF!</definedName>
    <definedName name="a">#REF!</definedName>
    <definedName name="aa" localSheetId="0">#REF!</definedName>
    <definedName name="aa">#REF!</definedName>
    <definedName name="adfdasff" localSheetId="0" hidden="1">#REF!</definedName>
    <definedName name="adfdasff" hidden="1">#REF!</definedName>
    <definedName name="adfsgaga" hidden="1">#REF!</definedName>
    <definedName name="adgfagadtrt" hidden="1">#REF!</definedName>
    <definedName name="adsfadsfsf" localSheetId="0" hidden="1">#REF!</definedName>
    <definedName name="adsfadsfsf" hidden="1">#REF!</definedName>
    <definedName name="asdf" localSheetId="0">#REF!</definedName>
    <definedName name="asdf">#REF!</definedName>
    <definedName name="asdfad" localSheetId="0" hidden="1">#REF!</definedName>
    <definedName name="asdfad" hidden="1">#REF!</definedName>
    <definedName name="asdfasdf" localSheetId="0" hidden="1">#REF!</definedName>
    <definedName name="asdfasdf" hidden="1">#REF!</definedName>
    <definedName name="asdfasdfs" localSheetId="0" hidden="1">#REF!</definedName>
    <definedName name="asdfasdfs" hidden="1">#REF!</definedName>
    <definedName name="asdfdsfasdfs" localSheetId="0" hidden="1">#REF!</definedName>
    <definedName name="asdfdsfasdfs" hidden="1">#REF!</definedName>
    <definedName name="asdgaga" hidden="1">#REF!</definedName>
    <definedName name="d" localSheetId="0" hidden="1">#REF!</definedName>
    <definedName name="d" hidden="1">#REF!</definedName>
    <definedName name="dd" localSheetId="0">#REF!</definedName>
    <definedName name="dd">#REF!</definedName>
    <definedName name="ds" localSheetId="0">#REF!</definedName>
    <definedName name="ds">#REF!</definedName>
    <definedName name="dshfsdh" hidden="1">#REF!</definedName>
    <definedName name="ee" localSheetId="0">#REF!</definedName>
    <definedName name="ee">#REF!</definedName>
    <definedName name="ewwef" localSheetId="0">#REF!</definedName>
    <definedName name="ewwef">#REF!</definedName>
    <definedName name="ffes" localSheetId="0">#REF!</definedName>
    <definedName name="ffes">#REF!</definedName>
    <definedName name="fhsdf" localSheetId="0">#REF!</definedName>
    <definedName name="fhsdf">#REF!</definedName>
    <definedName name="Five" localSheetId="0">#REF!</definedName>
    <definedName name="Five">#REF!</definedName>
    <definedName name="Four" localSheetId="0" hidden="1">#REF!</definedName>
    <definedName name="Four" hidden="1">#REF!</definedName>
    <definedName name="hsdfheghe" hidden="1">#REF!</definedName>
    <definedName name="HTML1_1" hidden="1">"'[IB98-1.XLS]IB98-4'!$A$1:$I$75"</definedName>
    <definedName name="HTML1_10" hidden="1">""</definedName>
    <definedName name="HTML1_11" hidden="1">1</definedName>
    <definedName name="HTML1_12" hidden="1">"G:\ISSBR\IB98\MyHTML.htm"</definedName>
    <definedName name="HTML1_13" hidden="1">#N/A</definedName>
    <definedName name="HTML1_14" hidden="1">#N/A</definedName>
    <definedName name="HTML1_15" hidden="1">#N/A</definedName>
    <definedName name="HTML1_2" hidden="1">1</definedName>
    <definedName name="HTML1_3" hidden="1">""</definedName>
    <definedName name="HTML1_4" hidden="1">"Table 1--Populations of States and Regions, 1990 - 1997"</definedName>
    <definedName name="HTML1_5" hidden="1">"(populations in thousands)"</definedName>
    <definedName name="HTML1_6" hidden="1">1</definedName>
    <definedName name="HTML1_7" hidden="1">-4146</definedName>
    <definedName name="HTML1_8" hidden="1">""</definedName>
    <definedName name="HTML1_9" hidden="1">""</definedName>
    <definedName name="HTML2_1" hidden="1">"'[IB98-1.XLS]Ib98-1T1'!$A$4:$M$74"</definedName>
    <definedName name="HTML2_10" hidden="1">""</definedName>
    <definedName name="HTML2_11" hidden="1">1</definedName>
    <definedName name="HTML2_12" hidden="1">"G:\ffishtml\ffissubs\ib98\ib98-1a.htm"</definedName>
    <definedName name="HTML2_13" hidden="1">#N/A</definedName>
    <definedName name="HTML2_14" hidden="1">#N/A</definedName>
    <definedName name="HTML2_15" hidden="1">#N/A</definedName>
    <definedName name="HTML2_2" hidden="1">1</definedName>
    <definedName name="HTML2_3" hidden="1">""</definedName>
    <definedName name="HTML2_4" hidden="1">"Table 1--Populations of States and Regions, 1990 - 1997"</definedName>
    <definedName name="HTML2_5" hidden="1">"(population in thousands)"</definedName>
    <definedName name="HTML2_6" hidden="1">1</definedName>
    <definedName name="HTML2_7" hidden="1">-4146</definedName>
    <definedName name="HTML2_8" hidden="1">""</definedName>
    <definedName name="HTML2_9" hidden="1">""</definedName>
    <definedName name="HTML3_1" hidden="1">"'[IB98-1.XLS]Ib98-1T2'!$A$3:$I$74"</definedName>
    <definedName name="HTML3_10" hidden="1">""</definedName>
    <definedName name="HTML3_11" hidden="1">1</definedName>
    <definedName name="HTML3_12" hidden="1">"G:\ffishtml\ffissubs\ib98\ib98-1b.htm"</definedName>
    <definedName name="HTML3_13" hidden="1">#N/A</definedName>
    <definedName name="HTML3_14" hidden="1">#N/A</definedName>
    <definedName name="HTML3_15" hidden="1">#N/A</definedName>
    <definedName name="HTML3_2" hidden="1">1</definedName>
    <definedName name="HTML3_3" hidden="1">""</definedName>
    <definedName name="HTML3_4" hidden="1">"Table 2--Percent and Share of Total National Population by State and Region, 1990 - 1997"</definedName>
    <definedName name="HTML3_5" hidden="1">""</definedName>
    <definedName name="HTML3_6" hidden="1">1</definedName>
    <definedName name="HTML3_7" hidden="1">-4146</definedName>
    <definedName name="HTML3_8" hidden="1">""</definedName>
    <definedName name="HTML3_9" hidden="1">""</definedName>
    <definedName name="HTML4_1" hidden="1">"'[IB98-1.XLS]Ib98-1T3'!$A$4:$K$67"</definedName>
    <definedName name="HTML4_10" hidden="1">""</definedName>
    <definedName name="HTML4_11" hidden="1">1</definedName>
    <definedName name="HTML4_12" hidden="1">"G:\ffishtml\ffissubs\ib98\ib98-1c.htm"</definedName>
    <definedName name="HTML4_13" hidden="1">#N/A</definedName>
    <definedName name="HTML4_14" hidden="1">#N/A</definedName>
    <definedName name="HTML4_15" hidden="1">#N/A</definedName>
    <definedName name="HTML4_2" hidden="1">1</definedName>
    <definedName name="HTML4_3" hidden="1">""</definedName>
    <definedName name="HTML4_4" hidden="1">"Table 3--State Private Activity Bond Limitations, 1994 - 1998"</definedName>
    <definedName name="HTML4_5" hidden="1">"(calendar years, dollars in thousands)"</definedName>
    <definedName name="HTML4_6" hidden="1">1</definedName>
    <definedName name="HTML4_7" hidden="1">-4146</definedName>
    <definedName name="HTML4_8" hidden="1">""</definedName>
    <definedName name="HTML4_9" hidden="1">""</definedName>
    <definedName name="HTML5_1" hidden="1">"'[IB98-1.XLS]Ib98-1T4'!$A$4:$M$77"</definedName>
    <definedName name="HTML5_10" hidden="1">""</definedName>
    <definedName name="HTML5_11" hidden="1">1</definedName>
    <definedName name="HTML5_12" hidden="1">"G:\ffishtml\ffissubs\IB98\ib98-1d.htm"</definedName>
    <definedName name="HTML5_13" hidden="1">#N/A</definedName>
    <definedName name="HTML5_14" hidden="1">#N/A</definedName>
    <definedName name="HTML5_15" hidden="1">#N/A</definedName>
    <definedName name="HTML5_2" hidden="1">1</definedName>
    <definedName name="HTML5_3" hidden="1">""</definedName>
    <definedName name="HTML5_4" hidden="1">"Table 4--Potential Impact on Title XX Allocations of 1997 Population Data"</definedName>
    <definedName name="HTML5_5" hidden="1">"(federal fiscal years, dollars in thousands)"</definedName>
    <definedName name="HTML5_6" hidden="1">1</definedName>
    <definedName name="HTML5_7" hidden="1">-4146</definedName>
    <definedName name="HTML5_8" hidden="1">""</definedName>
    <definedName name="HTML5_9" hidden="1">""</definedName>
    <definedName name="HTMLCount" hidden="1">5</definedName>
    <definedName name="jjjj" hidden="1">#REF!</definedName>
    <definedName name="lkjhjjh" localSheetId="0">#REF!</definedName>
    <definedName name="lkjhjjh">#REF!</definedName>
    <definedName name="MISC" localSheetId="0">#REF!</definedName>
    <definedName name="MISC">#REF!</definedName>
    <definedName name="NST01" localSheetId="0">#REF!</definedName>
    <definedName name="NST01">#REF!</definedName>
    <definedName name="One" localSheetId="0">#REF!</definedName>
    <definedName name="One">#REF!</definedName>
    <definedName name="opening" localSheetId="0">#REF!</definedName>
    <definedName name="opening">#REF!</definedName>
    <definedName name="_xlnm.Print_Area" localSheetId="0">'CRF Report'!$A$1:$H$152</definedName>
    <definedName name="_xlnm.Print_Area">#REF!</definedName>
    <definedName name="PRINT_AREA_MI" localSheetId="0">#REF!</definedName>
    <definedName name="PRINT_AREA_MI">#REF!</definedName>
    <definedName name="_xlnm.Print_Titles" localSheetId="0">'CRF Report'!$1:$10</definedName>
    <definedName name="rrr" localSheetId="0">#REF!</definedName>
    <definedName name="rrr">#REF!</definedName>
    <definedName name="sdf" localSheetId="0" hidden="1">#REF!</definedName>
    <definedName name="sdf" hidden="1">#REF!</definedName>
    <definedName name="sdhsdfhshs">#REF!</definedName>
    <definedName name="Seven" localSheetId="0">#REF!</definedName>
    <definedName name="Seven">#REF!</definedName>
    <definedName name="shdfsdfhdhf" hidden="1">#REF!</definedName>
    <definedName name="Six" localSheetId="0">#REF!</definedName>
    <definedName name="Six">#REF!</definedName>
    <definedName name="Table_1" localSheetId="0">#REF!</definedName>
    <definedName name="Table_1">#REF!</definedName>
    <definedName name="Table_2" localSheetId="0">#REF!</definedName>
    <definedName name="Table_2">#REF!</definedName>
    <definedName name="Table_2._Analysis" localSheetId="0">#REF!</definedName>
    <definedName name="Table_2._Analysis">#REF!</definedName>
    <definedName name="Table_3" localSheetId="0">#REF!</definedName>
    <definedName name="Table_3">#REF!</definedName>
    <definedName name="Table_3_Analysis" localSheetId="0">#REF!</definedName>
    <definedName name="Table_3_Analysis">#REF!</definedName>
    <definedName name="Table_4" localSheetId="0">#REF!</definedName>
    <definedName name="Table_4">#REF!</definedName>
    <definedName name="Table_4_Analysis" localSheetId="0">#REF!</definedName>
    <definedName name="Table_4_Analysis">#REF!</definedName>
    <definedName name="Table_5" localSheetId="0">#REF!</definedName>
    <definedName name="Table_5">#REF!</definedName>
    <definedName name="Table_5_Analysis" localSheetId="0">#REF!</definedName>
    <definedName name="Table_5_Analysis">#REF!</definedName>
    <definedName name="Table_min" localSheetId="0">#REF!</definedName>
    <definedName name="Table_min">#REF!</definedName>
    <definedName name="table1" localSheetId="0">#REF!</definedName>
    <definedName name="table1">#REF!</definedName>
    <definedName name="table2" localSheetId="0">#REF!</definedName>
    <definedName name="table2">#REF!</definedName>
    <definedName name="table3" localSheetId="0">#REF!</definedName>
    <definedName name="table3">#REF!</definedName>
    <definedName name="table4" localSheetId="0">#REF!</definedName>
    <definedName name="table4">#REF!</definedName>
    <definedName name="table5" localSheetId="0">#REF!</definedName>
    <definedName name="table5">#REF!</definedName>
    <definedName name="Tablec" localSheetId="0">#REF!</definedName>
    <definedName name="Tablec">#REF!</definedName>
    <definedName name="Tabled" localSheetId="0">#REF!</definedName>
    <definedName name="Tabled">#REF!</definedName>
    <definedName name="Tablemin" localSheetId="0">#REF!</definedName>
    <definedName name="Tablemin">#REF!</definedName>
    <definedName name="test" localSheetId="0">#REF!</definedName>
    <definedName name="test">#REF!</definedName>
    <definedName name="testestest" localSheetId="0">#REF!</definedName>
    <definedName name="testestest">#REF!</definedName>
    <definedName name="Three" localSheetId="0">#REF!</definedName>
    <definedName name="Three">#REF!</definedName>
    <definedName name="TWO" localSheetId="0">#REF!</definedName>
    <definedName name="TW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6" i="1" l="1"/>
  <c r="D146" i="1"/>
  <c r="D148" i="1" s="1"/>
  <c r="H56" i="1"/>
  <c r="C13" i="1"/>
  <c r="C146" i="1" s="1"/>
  <c r="C148" i="1" s="1"/>
</calcChain>
</file>

<file path=xl/sharedStrings.xml><?xml version="1.0" encoding="utf-8"?>
<sst xmlns="http://schemas.openxmlformats.org/spreadsheetml/2006/main" count="226" uniqueCount="205">
  <si>
    <t>Coronavirus Relief Funds (CRF)</t>
  </si>
  <si>
    <t>Governor's Commitments for Use of CRF</t>
  </si>
  <si>
    <t>Updated March 15, 2021</t>
  </si>
  <si>
    <t>As of December 11, 2020, the Governor committed the full $1.25 billion in Coronavirus Relief Funds in anticipation of the original December 30, 2020 CRF deadline. Congress has now extended the deadline to December 30, 2021. The Administration is closely monitoring the commitments made to identify circumstances where the full committed amounts may not get expended prior to the deadline. Where necessary and appropriate, commitments that are not likely to be fully expended are being reduced so that those funds can be re-committed to other purposes that can make a positive impact in the State of Maine. This report will continue to reflect the current status of commitments including areas where commitments have been reduced and increased as funds are re-committed.’</t>
  </si>
  <si>
    <t>Available Funds</t>
  </si>
  <si>
    <t>Sector</t>
  </si>
  <si>
    <t>Use of Funds</t>
  </si>
  <si>
    <t>Funds Committed</t>
  </si>
  <si>
    <t>Actual Expended or Encumbered</t>
  </si>
  <si>
    <t>Description</t>
  </si>
  <si>
    <t>Financial Orders Approved by the Governor*</t>
  </si>
  <si>
    <t>Financial Order Number</t>
  </si>
  <si>
    <t>Governor Approved Date</t>
  </si>
  <si>
    <t>Amount Allotted</t>
  </si>
  <si>
    <t>Business Community</t>
  </si>
  <si>
    <t>Unemployment Trust Fund</t>
  </si>
  <si>
    <t xml:space="preserve">Replenish the State's Unemployment Insurance Trust Fund for the COVID-19 related unemployment benefit payments being made from it. Using CRF to replenish the Trust Fund will help avoid significant increases in employers' future unemployment taxes. It will also keep the Fund solvent and available to continue making benefit payments without the State needing to borrow from the federal government in order to do so. </t>
  </si>
  <si>
    <t>CV0030 F0</t>
  </si>
  <si>
    <t>CV0108 F1</t>
  </si>
  <si>
    <t>Support for the Safe Reopening of the Maine Economy</t>
  </si>
  <si>
    <t>Provides funding for the DECD and the Maine Technology Institute (MTI) to collaborate on an expanding Maine innovation economy effort to further support the safe re-opening of the Maine economy, Pledge to Protect Maine. Provides funding for the Economic Recovery Committee (ERC), launched by Governor Mills on May 6, 2020 by Executive Order, to request urgent recommendations on how to stabilize and support challenges across the Maine economy in response to the COVID-19 pandemic and, in the longer term, to get Maine back onto a path toward economic growth.</t>
  </si>
  <si>
    <t>CV0071 F1</t>
  </si>
  <si>
    <t>CV0086 F1</t>
  </si>
  <si>
    <t>Child Care Provider Subsidy</t>
  </si>
  <si>
    <t>Provides funding to child care providers to adjust their facilities for health and safety precautions. These adjustments are necessary in order for child care providers to open in alignment with the planned public-school opening date of September 9, 2020.</t>
  </si>
  <si>
    <t>CV0075 F1</t>
  </si>
  <si>
    <t>Economic Recovery Grant Program</t>
  </si>
  <si>
    <t>Provides grants for businesses and non-profit organizations that demonstrate a need for financial relief based on lost revenues or increased expenses related to the disruption of business operations caused by the COVID-19 pandemic. The grants are being administered for the State by third parties and committed funds include some administrative costs. The grants aim to help stabilize Maine's economy in the near-term while accelerating the transition from short-term relief to long-term sustainability under the State's 10-year strategic economic development plan. Of the total amount committed, $5.2 million is for revenue losses realized by key healthcare providers (hospitals, nursing facilities, assisted living facilities, behavioral health providers, and intellectual and developmental disability providers).</t>
  </si>
  <si>
    <t>CV0091 F1</t>
  </si>
  <si>
    <t>CV0151 F1</t>
  </si>
  <si>
    <t>CV0152 F1</t>
  </si>
  <si>
    <t>Fish Donation Program</t>
  </si>
  <si>
    <t>Provides funding to mitigate the impact of COVID-19 on Maine's seafood industry by augmenting an established non-profit program that procures seafood directly from fishermen, works with partners to process the fish, and donates it to the Good Shepherd Food Bank.</t>
  </si>
  <si>
    <t>CV0144 F1</t>
  </si>
  <si>
    <t xml:space="preserve">E-Commerce Infrastructure Transition  </t>
  </si>
  <si>
    <t xml:space="preserve">Provides funding to support agricultural producers in transitioning from in-person transactions to online sales and order fulfilment through grants for e-commerce infrastructure. </t>
  </si>
  <si>
    <t>CV0134 F1</t>
  </si>
  <si>
    <t>Infrastructure Reimbursement Program for Farms, Agricultural Businesses &amp; Processing Facilities</t>
  </si>
  <si>
    <t xml:space="preserve">Provides funding to Maine farms, agricultural businesses, and processing facilities in recovering emergency costs associated with COVID-19 market disruptions, and reimburse them for expenses incurred as they assured a continuous flow of available food by addressing supply chain disruptions and mitigating health and environmental impacts as a result of the pandemic. </t>
  </si>
  <si>
    <t>CV0153 F1</t>
  </si>
  <si>
    <t>CV0185 F1</t>
  </si>
  <si>
    <t>Health Care Businesses</t>
  </si>
  <si>
    <t>Personal Protective Equipment **</t>
  </si>
  <si>
    <r>
      <t xml:space="preserve">State purchases of personal protective equipment (PPE) for the stockpile managed by the Maine Emergency Management Agency and the Maine Center for Disease Control and Prevention.  PPE from the stockpile is distributed to long term care facilities, nursing homes, hospitals, and etc.  As of 3/15/21, FEMA had approved $4,102,516 of submitted expenses in this category and that amount has been removed from the Actual Expenses column - 75% ($3,077,525) has been reimbursed by FEMA and the remaining 25% amount ($1,024,991) is now included in the category </t>
    </r>
    <r>
      <rPr>
        <i/>
        <sz val="11"/>
        <color theme="1"/>
        <rFont val="Calibri"/>
        <family val="2"/>
      </rPr>
      <t>Municipal Governments and Others - 25% Share of FEMA approved expenses</t>
    </r>
    <r>
      <rPr>
        <sz val="11"/>
        <color theme="1"/>
        <rFont val="Calibri"/>
        <family val="2"/>
      </rPr>
      <t xml:space="preserve">. FEMA denied $394 in submitted expenses which are still included in the Actual Expenses for this category. </t>
    </r>
  </si>
  <si>
    <t>Expenditures initially made from a non-CRF SOM account that will be submitted to FEMA for reimbursement. Expenses not reimbursed will be subsequently transferred to a CRF account(s).</t>
  </si>
  <si>
    <t>CV0182 F1</t>
  </si>
  <si>
    <t>Infection Control Training for Non-Nursing Facility Congregate Care Settings</t>
  </si>
  <si>
    <t>Provides funding to ensure the health and safety of residents in congregate settings and to achieve an acceptable baseline of infection prevention and control practices in the short term which can be sustained going forward.</t>
  </si>
  <si>
    <t>CV0102 F1</t>
  </si>
  <si>
    <t>Schools K-12</t>
  </si>
  <si>
    <t>K-12 Reopening Efforts **</t>
  </si>
  <si>
    <r>
      <t xml:space="preserve">State purchase of a three month supply of PPE to be available for distribution to K-12 school systems as needed for reopening. Additionally, to provide funding for anticipated unbudgeted expenditures and logistical hurdles including: transportation and facilities modifications to allow for social distancing and to accommodate new health/safety guidelines; increased need for cleaning supplies and handwashing stations; contracted services to cover custodial needs, tutoring, medical staffing and program oversight; increased need for substitutes, technology, assessments of student learning, communications resources/signage, and professional development for teachers who must become fluent in hybrid and remote learning models in order to accommodate all students. Augments the existing ConnectMaine program to provide funding to internet service providers to connect students to a high-quality broadband service to ensure all students can access and participate in remote learning opportunities. As of 3/15/21, FEMA has approved $1,226,000 of submitted expenses in this category and that amount has been removed from the Actual Expenses column - 75% ($919,500) has been reimbursed by FEMA and the remaining 25% amount ($306,500) is now included in the category </t>
    </r>
    <r>
      <rPr>
        <i/>
        <sz val="11"/>
        <color theme="1"/>
        <rFont val="Calibri"/>
        <family val="2"/>
      </rPr>
      <t>Municipal Governments and Others - 25% Share of FEMA approved expenses</t>
    </r>
    <r>
      <rPr>
        <sz val="11"/>
        <color theme="1"/>
        <rFont val="Calibri"/>
        <family val="2"/>
      </rPr>
      <t xml:space="preserve">. FEMA denied $3,676,287 in submitted expenses which are still included in the Actual Expenses for this category. </t>
    </r>
  </si>
  <si>
    <t>CV0066 F1</t>
  </si>
  <si>
    <t>CV0085 F1</t>
  </si>
  <si>
    <t>CV0092 F1</t>
  </si>
  <si>
    <t>CV0099 F1</t>
  </si>
  <si>
    <t>CV0126 F1</t>
  </si>
  <si>
    <t>CV0133 F1</t>
  </si>
  <si>
    <t>CV0140 F1</t>
  </si>
  <si>
    <t>CV0141 F1</t>
  </si>
  <si>
    <t>Higher Education</t>
  </si>
  <si>
    <t>Testing, Health Screening Applications, PPE and Facility Costs</t>
  </si>
  <si>
    <t xml:space="preserve">Provides funding to the University of Maine System, Maine Maritime Academy and the Maine Community College System for costs associated with COVID-19 testing, screening applications, PPE and quarantine-related costs. Provides funding to Maine Maritime Academy to improve/upgrade ventilation in Curtis Hall. </t>
  </si>
  <si>
    <t>CV0163 F1</t>
  </si>
  <si>
    <t>CV0164 F1</t>
  </si>
  <si>
    <t>CV0178 F1</t>
  </si>
  <si>
    <t>CV0180 F1</t>
  </si>
  <si>
    <t>CV0188 F1</t>
  </si>
  <si>
    <t>Municipal Governments</t>
  </si>
  <si>
    <t>Public Health Campaign</t>
  </si>
  <si>
    <t>Provides funding to municipalities and tribal governments to create local COVID-19 education and prevention plans as part of the 2020 COVID-19 Municipal Awareness campaign that extends the work of the Maine Center for Disease Control and Prevention in promoting public education and public health activities.</t>
  </si>
  <si>
    <t>CV0056 F1</t>
  </si>
  <si>
    <t>Municipal Governments &amp; Others</t>
  </si>
  <si>
    <t>25% Share of FEMA approved expenses **</t>
  </si>
  <si>
    <t>Assists local and tribal governments, and other entities that qualify for Federal Emergency Management Agency (FEMA) assistance, with incurred COVID-19 expenses by providing the 25% match against FEMA’s Public Assistance Program Major Disaster Declaration for COVID-19. The CRF-based assistance is for eligible expenses incurred on or after March 1, 2020 that FEMA has approved by December 31, 2021. The Governor will continue to assess whether additional CRF is needed for match purposes based on submissions being made to FEMA. As of 3/15/21, the 25% share of FEMA approved PPE and related expenditures transferred from other categories in this report to the Actual Expenses column in this category total $1,929,853: (A) PPE for Healthcare Businesses - $1,024,992, (B) PPE and other for State Government - $298,002, (C) PPE and Other for K-12 Schools - $306,500, (D) IDEXX - $300,360. The remaining Actual Expenses represent 25% reimbursements to municipalities and others for FEMA-approved expenses they submitted.</t>
  </si>
  <si>
    <t>CV0034 F0</t>
  </si>
  <si>
    <t>CV0050 F1</t>
  </si>
  <si>
    <t>CV0096 F1</t>
  </si>
  <si>
    <t>CV0172 F1</t>
  </si>
  <si>
    <t>CV0206 F1</t>
  </si>
  <si>
    <t>Citizen Support</t>
  </si>
  <si>
    <t>Rental Assistance</t>
  </si>
  <si>
    <t>Provides $26,200,000 in rental assistance, via MaineHousing, to eligible tenants facing potential housing disruption due to COVID-19.</t>
  </si>
  <si>
    <t>CV0082 F1</t>
  </si>
  <si>
    <t>CV0100 F1</t>
  </si>
  <si>
    <t>CV0154 F1</t>
  </si>
  <si>
    <t>CV0173 F1</t>
  </si>
  <si>
    <t>Meals on Wheels Program</t>
  </si>
  <si>
    <t>Provides funding to the Area Agencies on Aging that operate the Meals on Wheels program, enabling them to continue to provide deliveries to an increased number of Maine citizens in need.</t>
  </si>
  <si>
    <t>CV0161 F1</t>
  </si>
  <si>
    <t>One-Time Extended Benefit for Dislocated Workers</t>
  </si>
  <si>
    <t>Provides funding for a one-time extended benefit to Maine citizens facing long-term unemployment due to the pandemic (federal assistance programs for this group were expiring at the time of this commitment).</t>
  </si>
  <si>
    <t>CV0177 F1</t>
  </si>
  <si>
    <t>Food Security Network Reimbursement Program</t>
  </si>
  <si>
    <t>Provides funding to support Maine food security organizations for costs incurred as they have addressed supply chain disruptions, food storage and distribution infrastructure limitations, and public health and safety challenges in response to the pandemic.</t>
  </si>
  <si>
    <t>CV0166 F1</t>
  </si>
  <si>
    <t>Maine Quality Centers</t>
  </si>
  <si>
    <t>Provides funding to the Maine Community College System (MCCS) to develop programs that support workers in their transitions to ongoing employment. MCCS will also develop a critical thinking and worker readiness program to support individuals that are looking for employment due to COVID-19.</t>
  </si>
  <si>
    <t>State Funded SNAP Benefits</t>
  </si>
  <si>
    <t>Provides funding for increased State Funded SNAP Benefits issued in response to COVID-19 to assist Maine citizens with meeting their basic needs. For the months of April 2020 through June 2021, SNAP benefits are being issued at their maximum levels, in order to maximize assistance for food during the pandemic, while allowing any income, if earned, to be used for other expenditures, such as housing, transportation, and other needs.</t>
  </si>
  <si>
    <t>CV0187 F1</t>
  </si>
  <si>
    <t>CV0200 F1</t>
  </si>
  <si>
    <t>Vaccine Related Services and Supports</t>
  </si>
  <si>
    <t>Provides funding to ensure equitable vaccine access for hard to reach citizens. The services that will be funded in this category include: transportation, public awareness/educational campaign, clinical/non-clinical staff, vaccine program manager, large scale vaccination sites/scheduling platform and additional vaccine equipment.</t>
  </si>
  <si>
    <t>CV0208 F1</t>
  </si>
  <si>
    <t>CV0209 F1</t>
  </si>
  <si>
    <t>State Government</t>
  </si>
  <si>
    <t>Personal Protective Equipment, Facility Costs for State Agencies and Cost of Doing Business</t>
  </si>
  <si>
    <r>
      <t xml:space="preserve">Purchases personal protective equipment for state employees and cleaning supplies, as well as other facility costs associated with office reconfiguration and barriers to provide for social distancing. Fund operations for a central warehouse to support receiving, storing and distributing PPE for government entities. Fund safety and sanitation upgrades at multiple state parks. Fund extraordinary banking costs associated with the surge in unemployment and unemployment fraud.  As of 3/15/21, FEMA has approved $1,189,458 of submitted expenses in this category and that amount has been removed from the Actual Expenses column - 75% ($891,456) has been reimbursed by FEMA and the remaining 25% amount ($298,002) is now included in the category </t>
    </r>
    <r>
      <rPr>
        <i/>
        <sz val="11"/>
        <rFont val="Calibri"/>
        <family val="2"/>
        <scheme val="minor"/>
      </rPr>
      <t>Municipal Governments and Others - 25% Share of FEMA approved expenses</t>
    </r>
    <r>
      <rPr>
        <sz val="11"/>
        <rFont val="Calibri"/>
        <family val="2"/>
        <scheme val="minor"/>
      </rPr>
      <t xml:space="preserve">. FEMA denied $204,710 in submitted expenses which are still included in the Actual Expenses for this category. </t>
    </r>
  </si>
  <si>
    <t>CV0028 F0</t>
  </si>
  <si>
    <t>CV0031 F0</t>
  </si>
  <si>
    <t>CV0069 F1</t>
  </si>
  <si>
    <t>CV0089 F1</t>
  </si>
  <si>
    <t>CV0113 F1</t>
  </si>
  <si>
    <t>CV0116 F1</t>
  </si>
  <si>
    <t>CV0118 F1</t>
  </si>
  <si>
    <t>CV0129 F1</t>
  </si>
  <si>
    <t>CV0130 F1</t>
  </si>
  <si>
    <t>CV0132 F1</t>
  </si>
  <si>
    <t>CV0135 F1</t>
  </si>
  <si>
    <t>CV0137 F1</t>
  </si>
  <si>
    <t>CV0139 F1</t>
  </si>
  <si>
    <t>CV0146 F1</t>
  </si>
  <si>
    <t>CV0147 F1</t>
  </si>
  <si>
    <t>CV0148 F1</t>
  </si>
  <si>
    <t>CV0165 F1</t>
  </si>
  <si>
    <t>CV0170 F1</t>
  </si>
  <si>
    <t>CV0171 F1</t>
  </si>
  <si>
    <t>CV0176 F1</t>
  </si>
  <si>
    <t>CV0179 F1</t>
  </si>
  <si>
    <t>CV0181 F1</t>
  </si>
  <si>
    <t>CV0184 F1</t>
  </si>
  <si>
    <t>CV0189 F1</t>
  </si>
  <si>
    <t>CV0198 F1</t>
  </si>
  <si>
    <t>CV0203 F1</t>
  </si>
  <si>
    <t>CV0204 F1</t>
  </si>
  <si>
    <t>CV0205 F1</t>
  </si>
  <si>
    <t>ADM00-0155</t>
  </si>
  <si>
    <t>State employee personnel costs and contracted staffing support for various State agencies</t>
  </si>
  <si>
    <t xml:space="preserve">Reimburses certain personnel costs for several State agencies with employees that are substantially dedicated to mitigating or responding to the COVID-19 public health emergency - including overtime pay, hazard pay and regular payroll  for certain public safety and public health employees. Also covers costs for contracted staff to assist with increased workload due to COVID-19 in Employment Security Services (Unemployment) and Department of Administrative and Financial Services. Additionally, provides funding for a Rapid Response Team, comprised of contracted nurses that can be deployed to a congregate care facility on the verge of closure, to ensure the continuous operation of the congregate care facility.  </t>
  </si>
  <si>
    <t>CV0010 F0</t>
  </si>
  <si>
    <t>CV0013 F0</t>
  </si>
  <si>
    <t>CV0020 F0</t>
  </si>
  <si>
    <t>CV0021 F0</t>
  </si>
  <si>
    <t>CV0023 F0</t>
  </si>
  <si>
    <t>CV0026 F0</t>
  </si>
  <si>
    <t>CV0044 F1</t>
  </si>
  <si>
    <t>CV0045 F1</t>
  </si>
  <si>
    <t>CV0029 F0</t>
  </si>
  <si>
    <t>CV0037 F0</t>
  </si>
  <si>
    <t>CV0038 F1</t>
  </si>
  <si>
    <t>CV0032 F0</t>
  </si>
  <si>
    <t>CV0033 F0</t>
  </si>
  <si>
    <t>001035 F0</t>
  </si>
  <si>
    <t>CV0058 F1</t>
  </si>
  <si>
    <t>CV0063 F1</t>
  </si>
  <si>
    <t>CV0067 F1</t>
  </si>
  <si>
    <t>CV0068 F1</t>
  </si>
  <si>
    <t>CV0070 F1</t>
  </si>
  <si>
    <t>CV0095 F1</t>
  </si>
  <si>
    <t>CV0101 F1</t>
  </si>
  <si>
    <t>CV0103 F1</t>
  </si>
  <si>
    <t>CV0104 F1</t>
  </si>
  <si>
    <t>CV0105 F1</t>
  </si>
  <si>
    <t>CV0107 F1</t>
  </si>
  <si>
    <t>CV0109 F1</t>
  </si>
  <si>
    <t>CV0110 F1</t>
  </si>
  <si>
    <t>CV0111 F1</t>
  </si>
  <si>
    <t>CV0112 F1</t>
  </si>
  <si>
    <t>CV0120 F1</t>
  </si>
  <si>
    <t>CV0136 F1</t>
  </si>
  <si>
    <t>CV0138 F1</t>
  </si>
  <si>
    <t>CV0143 F1</t>
  </si>
  <si>
    <t>CV0157 F1</t>
  </si>
  <si>
    <t>CV0162 F1</t>
  </si>
  <si>
    <t>CV0169 F1</t>
  </si>
  <si>
    <t>CV0174 F1</t>
  </si>
  <si>
    <t>CV0183 F1</t>
  </si>
  <si>
    <t>CV0211 F1</t>
  </si>
  <si>
    <t>Information Technology Support</t>
  </si>
  <si>
    <t>Support to address increased hacking, phishing, and computer fraud; IT-related enhancements to efficiently manage and respond to remote working, networking and social distancing requirements.</t>
  </si>
  <si>
    <t>CV0079 F1</t>
  </si>
  <si>
    <t>CV0083 F1</t>
  </si>
  <si>
    <t>CV0090 F1</t>
  </si>
  <si>
    <t>CV0117 F1</t>
  </si>
  <si>
    <t>CV0124 F1</t>
  </si>
  <si>
    <t>CV0149 F1</t>
  </si>
  <si>
    <t>CV0196 F1</t>
  </si>
  <si>
    <t>CV0202 F1</t>
  </si>
  <si>
    <t>Testing Supplies, Public Service Announcements and Community Support</t>
  </si>
  <si>
    <t>Purchases testing supplies for the Maine Health and Environmental Testing Laboratory and public service announcements regarding the reopening of State services. Provide social support services for individuals in isolation or quarantine through partnership with non-profit organizations. Provides funding for the Overdose Prevention Through Intensive Outreach, Naloxone, and Safety (OPTIONS) program that will combine elements of the evidence-based Post Overdose Response Team model with a public health campaign. Provides funding for a cooperative agreement with Maine Community College System, to fund Maine Health Ambassadors who engage visitors to the State in high-traffic places in tourist destinations, such as visitors' centers and beach parking lot entrances about COVID-19 symptoms and offer advice on staying healthy. As of 3/15/21, FEMA has approved $1,201,440 of submitted expenses in this category and that amount has been removed from the Actual Expenses column - 75% ($901,080) has been reimbursed by FEMA and the remaining 25% amount ($300,360) is now included in the category Municipal Governments and Others - 25% Share of FEMA approved expenses.</t>
  </si>
  <si>
    <t>CV0059 F1</t>
  </si>
  <si>
    <t>CV0088 F1</t>
  </si>
  <si>
    <t>CV0094 F1</t>
  </si>
  <si>
    <t>CV0142 F1</t>
  </si>
  <si>
    <t>CV0156 F1</t>
  </si>
  <si>
    <t>CV0158 F1</t>
  </si>
  <si>
    <t>CV0167 F1</t>
  </si>
  <si>
    <t>CV0168 F1</t>
  </si>
  <si>
    <t>CV0175 F1</t>
  </si>
  <si>
    <t>Subtotal of Commitments &amp; Obligations</t>
  </si>
  <si>
    <t>Total CRF Allotted*</t>
  </si>
  <si>
    <t>Remaining Balance</t>
  </si>
  <si>
    <t>* Financial Orders establish an agency's current authorized spending limit for the stated purpose. Financial Orders are specific to a fiscal year and unexpended funds may be reauthorized in the following year. The Financial Orders listed here are posted on the Bureau of Budget website by date of the Governor’s approval.</t>
  </si>
  <si>
    <r>
      <t xml:space="preserve">** Expenses in this category that are potentially eligible for reimbursement from the Federal Emergency Management Agency (FEMA) are being submitted to FEMA for approval on an on-going basis. To date, FEMA has been reimbursing 75% of approved expenses. Expenses in this category that receive FEMA approval and 75% reimbursement are being removed from the Actual Expenses column in this category. The 25% of FEMA-approved expenses that are not reimbursed are then added to the Actual Expenses column in the </t>
    </r>
    <r>
      <rPr>
        <i/>
        <sz val="11"/>
        <color theme="1"/>
        <rFont val="Calibri"/>
        <family val="2"/>
        <scheme val="minor"/>
      </rPr>
      <t>Municipal Governments and Others - 25% Share of FEMA approved expenses</t>
    </r>
    <r>
      <rPr>
        <sz val="11"/>
        <color theme="1"/>
        <rFont val="Calibri"/>
        <family val="2"/>
      </rPr>
      <t xml:space="preserve"> category of this report. Expenses FEMA has denied reimbursement for will continue to be included in the Actual Expenses column of this category.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</si>
</sst>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i/>
      <sz val="11"/>
      <color theme="1"/>
      <name val="Calibri"/>
      <family val="2"/>
      <scheme val="minor"/>
    </font>
    <font>
      <i/>
      <sz val="11"/>
      <color theme="1"/>
      <name val="Calibri"/>
      <family val="2"/>
    </font>
    <font>
      <sz val="11"/>
      <name val="Calibri"/>
      <family val="2"/>
      <scheme val="minor"/>
    </font>
    <font>
      <i/>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6"/>
        <bgColor indexed="64"/>
      </patternFill>
    </fill>
    <fill>
      <patternFill patternType="solid">
        <fgColor theme="8"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cellStyleXfs>
  <cellXfs count="107">
    <xf numFmtId="0" fontId="0" fillId="0" borderId="0" xfId="0"/>
    <xf numFmtId="0" fontId="1" fillId="0" borderId="0" xfId="2"/>
    <xf numFmtId="15" fontId="1" fillId="0" borderId="0" xfId="2" quotePrefix="1" applyNumberFormat="1" applyAlignment="1">
      <alignment horizontal="center"/>
    </xf>
    <xf numFmtId="164" fontId="1" fillId="0" borderId="0" xfId="1" applyNumberFormat="1" applyFont="1" applyAlignment="1">
      <alignment horizontal="right" vertical="center"/>
    </xf>
    <xf numFmtId="0" fontId="2" fillId="0" borderId="1" xfId="2" applyFont="1" applyBorder="1" applyAlignment="1">
      <alignment wrapText="1"/>
    </xf>
    <xf numFmtId="0" fontId="2" fillId="0" borderId="1" xfId="2" applyFont="1" applyBorder="1" applyAlignment="1">
      <alignment horizontal="right"/>
    </xf>
    <xf numFmtId="164" fontId="2" fillId="0" borderId="1" xfId="3" applyNumberFormat="1" applyFont="1" applyBorder="1"/>
    <xf numFmtId="49" fontId="0" fillId="0" borderId="0" xfId="3" applyNumberFormat="1" applyFont="1"/>
    <xf numFmtId="0" fontId="1" fillId="0" borderId="0" xfId="2" applyAlignment="1">
      <alignment horizontal="center"/>
    </xf>
    <xf numFmtId="0" fontId="1" fillId="0" borderId="0" xfId="2" applyAlignment="1">
      <alignment horizontal="center" vertical="center"/>
    </xf>
    <xf numFmtId="0" fontId="1" fillId="0" borderId="2" xfId="2" applyBorder="1" applyAlignment="1">
      <alignment wrapText="1"/>
    </xf>
    <xf numFmtId="0" fontId="1" fillId="0" borderId="2" xfId="2" applyBorder="1"/>
    <xf numFmtId="164" fontId="0" fillId="0" borderId="2" xfId="3" applyNumberFormat="1" applyFont="1" applyBorder="1"/>
    <xf numFmtId="49" fontId="0" fillId="0" borderId="3" xfId="3" applyNumberFormat="1" applyFont="1" applyBorder="1"/>
    <xf numFmtId="49" fontId="2" fillId="2" borderId="1" xfId="3" applyNumberFormat="1" applyFont="1" applyFill="1" applyBorder="1" applyAlignment="1">
      <alignment horizontal="center" vertical="center" wrapText="1"/>
    </xf>
    <xf numFmtId="0" fontId="2" fillId="2" borderId="1" xfId="2" applyFont="1" applyFill="1" applyBorder="1" applyAlignment="1">
      <alignment horizontal="center" vertical="center" wrapText="1"/>
    </xf>
    <xf numFmtId="0" fontId="1" fillId="0" borderId="1" xfId="2" applyBorder="1" applyAlignment="1">
      <alignment horizontal="center" vertical="center"/>
    </xf>
    <xf numFmtId="14" fontId="1" fillId="0" borderId="1" xfId="2" applyNumberFormat="1" applyBorder="1" applyAlignment="1">
      <alignment horizontal="center" vertical="center"/>
    </xf>
    <xf numFmtId="164" fontId="1" fillId="0" borderId="1" xfId="1" applyNumberFormat="1" applyFont="1" applyBorder="1" applyAlignment="1">
      <alignment horizontal="right" vertical="center"/>
    </xf>
    <xf numFmtId="0" fontId="1" fillId="0" borderId="1" xfId="2" applyBorder="1" applyAlignment="1">
      <alignment horizontal="left" vertical="center" wrapText="1"/>
    </xf>
    <xf numFmtId="164" fontId="0" fillId="0" borderId="1" xfId="3" applyNumberFormat="1" applyFont="1" applyBorder="1" applyAlignment="1">
      <alignment horizontal="center" vertical="center"/>
    </xf>
    <xf numFmtId="49" fontId="0" fillId="0" borderId="1" xfId="3" applyNumberFormat="1" applyFont="1" applyBorder="1" applyAlignment="1">
      <alignment horizontal="left" vertical="center" wrapText="1"/>
    </xf>
    <xf numFmtId="0" fontId="1" fillId="0" borderId="1" xfId="4" applyBorder="1" applyAlignment="1">
      <alignment vertical="center" wrapText="1"/>
    </xf>
    <xf numFmtId="49" fontId="3" fillId="0" borderId="1" xfId="3" applyNumberFormat="1" applyFont="1" applyBorder="1" applyAlignment="1">
      <alignment horizontal="left" vertical="center" wrapText="1"/>
    </xf>
    <xf numFmtId="0" fontId="1" fillId="0" borderId="1" xfId="2" applyBorder="1" applyAlignment="1">
      <alignment horizontal="center" vertical="center" wrapText="1"/>
    </xf>
    <xf numFmtId="14" fontId="1" fillId="0" borderId="1" xfId="2" applyNumberFormat="1" applyBorder="1" applyAlignment="1">
      <alignment horizontal="center" vertical="center" wrapText="1"/>
    </xf>
    <xf numFmtId="0" fontId="1" fillId="0" borderId="1" xfId="2" applyBorder="1" applyAlignment="1">
      <alignment horizontal="right" vertical="center" wrapText="1"/>
    </xf>
    <xf numFmtId="49" fontId="6" fillId="0" borderId="1" xfId="3" applyNumberFormat="1" applyFont="1" applyBorder="1" applyAlignment="1">
      <alignment vertical="center" wrapText="1"/>
    </xf>
    <xf numFmtId="0" fontId="1" fillId="0" borderId="4" xfId="2" applyBorder="1" applyAlignment="1">
      <alignment horizontal="left" vertical="center"/>
    </xf>
    <xf numFmtId="0" fontId="1" fillId="0" borderId="1" xfId="4" applyBorder="1" applyAlignment="1">
      <alignment horizontal="left" vertical="center"/>
    </xf>
    <xf numFmtId="164" fontId="0" fillId="0" borderId="4" xfId="3" applyNumberFormat="1" applyFont="1" applyBorder="1" applyAlignment="1">
      <alignment horizontal="center" vertical="center"/>
    </xf>
    <xf numFmtId="49" fontId="3" fillId="0" borderId="4" xfId="3" applyNumberFormat="1" applyFont="1" applyBorder="1" applyAlignment="1">
      <alignment horizontal="left" vertical="center" wrapText="1"/>
    </xf>
    <xf numFmtId="0" fontId="1" fillId="0" borderId="4" xfId="4" applyBorder="1" applyAlignment="1">
      <alignment horizontal="left" vertical="center"/>
    </xf>
    <xf numFmtId="0" fontId="1" fillId="0" borderId="1" xfId="2" applyBorder="1" applyAlignment="1">
      <alignment horizontal="center"/>
    </xf>
    <xf numFmtId="0" fontId="2" fillId="0" borderId="0" xfId="2" applyFont="1"/>
    <xf numFmtId="0" fontId="1" fillId="0" borderId="0" xfId="2" applyAlignment="1">
      <alignment horizontal="left"/>
    </xf>
    <xf numFmtId="0" fontId="1" fillId="0" borderId="8" xfId="2" applyBorder="1" applyAlignment="1">
      <alignment horizontal="center" vertical="center" wrapText="1"/>
    </xf>
    <xf numFmtId="164" fontId="2" fillId="3" borderId="1" xfId="3" applyNumberFormat="1" applyFont="1" applyFill="1" applyBorder="1" applyAlignment="1">
      <alignment horizontal="center" vertical="center"/>
    </xf>
    <xf numFmtId="49" fontId="0" fillId="0" borderId="0" xfId="3" applyNumberFormat="1" applyFont="1" applyAlignment="1">
      <alignment wrapText="1"/>
    </xf>
    <xf numFmtId="164" fontId="2" fillId="4" borderId="1" xfId="1" applyNumberFormat="1" applyFont="1" applyFill="1" applyBorder="1" applyAlignment="1">
      <alignment horizontal="right" vertical="center"/>
    </xf>
    <xf numFmtId="0" fontId="1" fillId="0" borderId="0" xfId="2" applyAlignment="1">
      <alignment wrapText="1"/>
    </xf>
    <xf numFmtId="164" fontId="1" fillId="0" borderId="0" xfId="2" applyNumberFormat="1"/>
    <xf numFmtId="164" fontId="2" fillId="5" borderId="1" xfId="3" applyNumberFormat="1" applyFont="1" applyFill="1" applyBorder="1"/>
    <xf numFmtId="49" fontId="2" fillId="0" borderId="0" xfId="3" applyNumberFormat="1" applyFont="1"/>
    <xf numFmtId="0" fontId="2" fillId="0" borderId="0" xfId="2" applyFont="1" applyAlignment="1">
      <alignment horizontal="center"/>
    </xf>
    <xf numFmtId="0" fontId="2" fillId="0" borderId="0" xfId="2" applyFont="1" applyAlignment="1">
      <alignment horizontal="center" vertical="center"/>
    </xf>
    <xf numFmtId="164" fontId="0" fillId="0" borderId="0" xfId="3" applyNumberFormat="1" applyFont="1"/>
    <xf numFmtId="0" fontId="2" fillId="3" borderId="11" xfId="2" applyFont="1" applyFill="1" applyBorder="1" applyAlignment="1">
      <alignment horizontal="left"/>
    </xf>
    <xf numFmtId="0" fontId="2" fillId="3" borderId="12" xfId="2" applyFont="1" applyFill="1" applyBorder="1" applyAlignment="1">
      <alignment horizontal="left"/>
    </xf>
    <xf numFmtId="0" fontId="2" fillId="4" borderId="1" xfId="2" applyFont="1" applyFill="1" applyBorder="1" applyAlignment="1">
      <alignment horizontal="left"/>
    </xf>
    <xf numFmtId="0" fontId="2" fillId="5" borderId="1" xfId="2" applyFont="1" applyFill="1" applyBorder="1" applyAlignment="1">
      <alignment horizontal="left"/>
    </xf>
    <xf numFmtId="0" fontId="1" fillId="0" borderId="0" xfId="2" applyAlignment="1">
      <alignment horizontal="left" vertical="top" wrapText="1"/>
    </xf>
    <xf numFmtId="0" fontId="0" fillId="0" borderId="0" xfId="2" applyFont="1" applyAlignment="1">
      <alignment wrapText="1"/>
    </xf>
    <xf numFmtId="0" fontId="1" fillId="0" borderId="0" xfId="5" applyAlignment="1">
      <alignment wrapText="1"/>
    </xf>
    <xf numFmtId="0" fontId="1" fillId="0" borderId="4" xfId="2" applyBorder="1" applyAlignment="1">
      <alignment horizontal="left" vertical="center" wrapText="1"/>
    </xf>
    <xf numFmtId="0" fontId="1" fillId="0" borderId="5" xfId="2" applyBorder="1" applyAlignment="1">
      <alignment horizontal="left" vertical="center" wrapText="1"/>
    </xf>
    <xf numFmtId="0" fontId="6" fillId="0" borderId="4" xfId="2" applyFont="1" applyBorder="1" applyAlignment="1">
      <alignment horizontal="left" vertical="center" wrapText="1"/>
    </xf>
    <xf numFmtId="0" fontId="6" fillId="0" borderId="5" xfId="2" applyFont="1" applyBorder="1" applyAlignment="1">
      <alignment horizontal="left" vertical="center" wrapText="1"/>
    </xf>
    <xf numFmtId="164" fontId="0" fillId="0" borderId="4" xfId="3" applyNumberFormat="1" applyFont="1" applyBorder="1" applyAlignment="1">
      <alignment horizontal="center" vertical="center"/>
    </xf>
    <xf numFmtId="164" fontId="0" fillId="0" borderId="5" xfId="3" applyNumberFormat="1" applyFont="1" applyBorder="1" applyAlignment="1">
      <alignment horizontal="center" vertical="center"/>
    </xf>
    <xf numFmtId="49" fontId="6" fillId="0" borderId="4" xfId="3" applyNumberFormat="1" applyFont="1" applyBorder="1" applyAlignment="1">
      <alignment horizontal="left" vertical="center" wrapText="1"/>
    </xf>
    <xf numFmtId="49" fontId="6" fillId="0" borderId="5" xfId="3" applyNumberFormat="1" applyFont="1" applyBorder="1" applyAlignment="1">
      <alignment horizontal="left" vertical="center" wrapText="1"/>
    </xf>
    <xf numFmtId="0" fontId="1" fillId="0" borderId="1" xfId="2" applyBorder="1" applyAlignment="1">
      <alignment horizontal="left" vertical="center" wrapText="1"/>
    </xf>
    <xf numFmtId="164" fontId="0" fillId="0" borderId="9" xfId="3" applyNumberFormat="1" applyFont="1" applyBorder="1" applyAlignment="1">
      <alignment horizontal="center" vertical="center"/>
    </xf>
    <xf numFmtId="164" fontId="0" fillId="0" borderId="10" xfId="3" applyNumberFormat="1" applyFont="1" applyBorder="1" applyAlignment="1">
      <alignment horizontal="center" vertical="center"/>
    </xf>
    <xf numFmtId="49" fontId="6" fillId="0" borderId="1" xfId="3" applyNumberFormat="1" applyFont="1" applyBorder="1" applyAlignment="1">
      <alignment horizontal="left" vertical="center" wrapText="1"/>
    </xf>
    <xf numFmtId="0" fontId="1" fillId="0" borderId="6" xfId="2" applyBorder="1" applyAlignment="1">
      <alignment horizontal="left" vertical="center" wrapText="1"/>
    </xf>
    <xf numFmtId="164" fontId="0" fillId="0" borderId="6" xfId="3" applyNumberFormat="1" applyFont="1" applyBorder="1" applyAlignment="1">
      <alignment horizontal="center" vertical="center"/>
    </xf>
    <xf numFmtId="49" fontId="6" fillId="0" borderId="6" xfId="3" applyNumberFormat="1" applyFont="1" applyBorder="1" applyAlignment="1">
      <alignment horizontal="left" vertical="center" wrapText="1"/>
    </xf>
    <xf numFmtId="0" fontId="1" fillId="0" borderId="1" xfId="5" applyBorder="1" applyAlignment="1">
      <alignment horizontal="left" vertical="center" wrapText="1"/>
    </xf>
    <xf numFmtId="164" fontId="1" fillId="0" borderId="4" xfId="1" applyNumberFormat="1" applyFont="1" applyBorder="1" applyAlignment="1">
      <alignment horizontal="center" vertical="center" wrapText="1"/>
    </xf>
    <xf numFmtId="164" fontId="1" fillId="0" borderId="5" xfId="1" applyNumberFormat="1" applyFont="1" applyBorder="1" applyAlignment="1">
      <alignment horizontal="center" vertical="center" wrapText="1"/>
    </xf>
    <xf numFmtId="164" fontId="1" fillId="0" borderId="6" xfId="1"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0" fontId="1" fillId="0" borderId="4" xfId="2" applyBorder="1" applyAlignment="1">
      <alignment horizontal="left" vertical="center"/>
    </xf>
    <xf numFmtId="0" fontId="1" fillId="0" borderId="6" xfId="2" applyBorder="1" applyAlignment="1">
      <alignment horizontal="left" vertical="center"/>
    </xf>
    <xf numFmtId="0" fontId="1" fillId="0" borderId="4" xfId="4" applyBorder="1" applyAlignment="1">
      <alignment horizontal="left" vertical="center"/>
    </xf>
    <xf numFmtId="0" fontId="1" fillId="0" borderId="6" xfId="4" applyBorder="1" applyAlignment="1">
      <alignment horizontal="left" vertical="center"/>
    </xf>
    <xf numFmtId="49" fontId="3" fillId="0" borderId="4" xfId="3" applyNumberFormat="1" applyFont="1" applyBorder="1" applyAlignment="1">
      <alignment horizontal="left" vertical="center" wrapText="1"/>
    </xf>
    <xf numFmtId="49" fontId="3" fillId="0" borderId="6" xfId="3" applyNumberFormat="1" applyFont="1" applyBorder="1" applyAlignment="1">
      <alignment horizontal="left" vertical="center" wrapText="1"/>
    </xf>
    <xf numFmtId="49" fontId="0" fillId="0" borderId="5" xfId="3" applyNumberFormat="1" applyFont="1" applyBorder="1" applyAlignment="1">
      <alignment horizontal="left" vertical="center" wrapText="1"/>
    </xf>
    <xf numFmtId="49" fontId="0" fillId="0" borderId="6" xfId="3" applyNumberFormat="1" applyFont="1" applyBorder="1" applyAlignment="1">
      <alignment horizontal="left" vertical="center" wrapText="1"/>
    </xf>
    <xf numFmtId="49" fontId="3" fillId="0" borderId="5" xfId="3" applyNumberFormat="1" applyFont="1" applyBorder="1" applyAlignment="1">
      <alignment horizontal="left" vertical="center" wrapText="1"/>
    </xf>
    <xf numFmtId="164" fontId="0" fillId="0" borderId="4" xfId="3" applyNumberFormat="1" applyFont="1" applyBorder="1" applyAlignment="1">
      <alignment horizontal="center" vertical="center" wrapText="1"/>
    </xf>
    <xf numFmtId="164" fontId="0" fillId="0" borderId="5" xfId="3" applyNumberFormat="1" applyFont="1" applyBorder="1" applyAlignment="1">
      <alignment horizontal="center" vertical="center" wrapText="1"/>
    </xf>
    <xf numFmtId="164" fontId="0" fillId="0" borderId="6" xfId="3" applyNumberFormat="1" applyFont="1" applyBorder="1" applyAlignment="1">
      <alignment horizontal="center" vertical="center" wrapText="1"/>
    </xf>
    <xf numFmtId="0" fontId="0" fillId="0" borderId="4" xfId="2" applyFont="1" applyBorder="1" applyAlignment="1">
      <alignment horizontal="left" vertical="center" wrapText="1"/>
    </xf>
    <xf numFmtId="164" fontId="3" fillId="0" borderId="4" xfId="3" applyNumberFormat="1" applyFont="1" applyBorder="1" applyAlignment="1">
      <alignment horizontal="center" vertical="center"/>
    </xf>
    <xf numFmtId="164" fontId="3" fillId="0" borderId="6" xfId="3" applyNumberFormat="1" applyFont="1" applyBorder="1" applyAlignment="1">
      <alignment horizontal="center" vertical="center"/>
    </xf>
    <xf numFmtId="0" fontId="1" fillId="0" borderId="7" xfId="2" applyBorder="1" applyAlignment="1">
      <alignment horizontal="left" vertical="center" wrapText="1"/>
    </xf>
    <xf numFmtId="0" fontId="1" fillId="0" borderId="2" xfId="2" applyBorder="1" applyAlignment="1">
      <alignment horizontal="left" vertical="center" wrapText="1"/>
    </xf>
    <xf numFmtId="0" fontId="1" fillId="0" borderId="8" xfId="2" applyBorder="1" applyAlignment="1">
      <alignment horizontal="left" vertical="center" wrapText="1"/>
    </xf>
    <xf numFmtId="0" fontId="1" fillId="0" borderId="4" xfId="4" applyBorder="1" applyAlignment="1">
      <alignment horizontal="left" vertical="center" wrapText="1"/>
    </xf>
    <xf numFmtId="0" fontId="1" fillId="0" borderId="6" xfId="4" applyBorder="1" applyAlignment="1">
      <alignment horizontal="left" vertical="center" wrapText="1"/>
    </xf>
    <xf numFmtId="164" fontId="0" fillId="0" borderId="4" xfId="3" applyNumberFormat="1" applyFont="1" applyBorder="1" applyAlignment="1">
      <alignment horizontal="right" vertical="center"/>
    </xf>
    <xf numFmtId="164" fontId="0" fillId="0" borderId="6" xfId="3" applyNumberFormat="1" applyFont="1" applyBorder="1" applyAlignment="1">
      <alignment horizontal="right" vertical="center"/>
    </xf>
    <xf numFmtId="164" fontId="0" fillId="0" borderId="1" xfId="3" applyNumberFormat="1" applyFont="1" applyBorder="1" applyAlignment="1">
      <alignment horizontal="center" vertical="center"/>
    </xf>
    <xf numFmtId="49" fontId="3" fillId="0" borderId="1" xfId="3" applyNumberFormat="1" applyFont="1" applyBorder="1" applyAlignment="1">
      <alignment horizontal="left" vertical="center" wrapText="1"/>
    </xf>
    <xf numFmtId="49" fontId="0" fillId="0" borderId="1" xfId="3" applyNumberFormat="1" applyFont="1" applyBorder="1" applyAlignment="1">
      <alignment horizontal="left" vertical="center" wrapText="1"/>
    </xf>
    <xf numFmtId="0" fontId="2" fillId="0" borderId="0" xfId="2" applyFont="1" applyAlignment="1">
      <alignment horizontal="center"/>
    </xf>
    <xf numFmtId="15" fontId="1" fillId="0" borderId="0" xfId="2" quotePrefix="1" applyNumberFormat="1" applyAlignment="1">
      <alignment horizontal="center"/>
    </xf>
    <xf numFmtId="15" fontId="4" fillId="0" borderId="0" xfId="2" quotePrefix="1" applyNumberFormat="1" applyFont="1" applyAlignment="1">
      <alignment horizontal="left" wrapText="1"/>
    </xf>
    <xf numFmtId="0" fontId="2" fillId="2" borderId="1" xfId="2" applyFont="1" applyFill="1" applyBorder="1" applyAlignment="1">
      <alignment horizontal="center" vertical="center" wrapText="1"/>
    </xf>
    <xf numFmtId="0" fontId="2" fillId="2" borderId="1" xfId="2" applyFont="1" applyFill="1" applyBorder="1" applyAlignment="1">
      <alignment horizontal="center" vertical="center"/>
    </xf>
    <xf numFmtId="164" fontId="2" fillId="2" borderId="1" xfId="3" applyNumberFormat="1" applyFont="1" applyFill="1" applyBorder="1" applyAlignment="1">
      <alignment horizontal="center" vertical="center" wrapText="1"/>
    </xf>
    <xf numFmtId="49" fontId="2" fillId="2" borderId="1" xfId="3" applyNumberFormat="1" applyFont="1" applyFill="1" applyBorder="1" applyAlignment="1">
      <alignment horizontal="center" vertical="center"/>
    </xf>
    <xf numFmtId="49" fontId="2" fillId="2" borderId="1" xfId="3" applyNumberFormat="1" applyFont="1" applyFill="1" applyBorder="1" applyAlignment="1">
      <alignment horizontal="center" vertical="center" wrapText="1"/>
    </xf>
  </cellXfs>
  <cellStyles count="6">
    <cellStyle name="Comma" xfId="1" builtinId="3"/>
    <cellStyle name="Comma 2 4" xfId="3" xr:uid="{F1FBD65D-0E2E-4560-9B16-094125CDCAF7}"/>
    <cellStyle name="Normal" xfId="0" builtinId="0"/>
    <cellStyle name="Normal 2 2 2 2" xfId="5" xr:uid="{078FA492-90EA-4925-BC36-40817B20AA22}"/>
    <cellStyle name="Normal 2 2 3" xfId="4" xr:uid="{F520B0D1-CC37-4584-9BC8-21387B532A9C}"/>
    <cellStyle name="Normal 2 3" xfId="2" xr:uid="{E5610148-C47A-4274-B49E-E490BC54F8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3075B-0D8D-495A-A3B1-C0A833ACB6A7}">
  <dimension ref="A1:H153"/>
  <sheetViews>
    <sheetView tabSelected="1" zoomScaleNormal="100" workbookViewId="0">
      <selection activeCell="Q15" sqref="Q15"/>
    </sheetView>
  </sheetViews>
  <sheetFormatPr defaultColWidth="8.88671875" defaultRowHeight="14.4" x14ac:dyDescent="0.3"/>
  <cols>
    <col min="1" max="1" width="22.33203125" style="40" customWidth="1"/>
    <col min="2" max="2" width="46.33203125" style="1" customWidth="1"/>
    <col min="3" max="3" width="15.33203125" style="1" bestFit="1" customWidth="1"/>
    <col min="4" max="4" width="15.33203125" style="46" bestFit="1" customWidth="1"/>
    <col min="5" max="5" width="61" style="7" customWidth="1"/>
    <col min="6" max="6" width="12.33203125" style="8" customWidth="1"/>
    <col min="7" max="7" width="12.33203125" style="9" customWidth="1"/>
    <col min="8" max="8" width="14.5546875" style="3" customWidth="1"/>
    <col min="9" max="9" width="11" style="1" bestFit="1" customWidth="1"/>
    <col min="10" max="16384" width="8.88671875" style="1"/>
  </cols>
  <sheetData>
    <row r="1" spans="1:8" x14ac:dyDescent="0.3">
      <c r="A1" s="99" t="s">
        <v>0</v>
      </c>
      <c r="B1" s="99"/>
      <c r="C1" s="99"/>
      <c r="D1" s="99"/>
      <c r="E1" s="99"/>
      <c r="F1" s="99"/>
      <c r="G1" s="99"/>
      <c r="H1" s="99"/>
    </row>
    <row r="2" spans="1:8" x14ac:dyDescent="0.3">
      <c r="A2" s="99" t="s">
        <v>1</v>
      </c>
      <c r="B2" s="99"/>
      <c r="C2" s="99"/>
      <c r="D2" s="99"/>
      <c r="E2" s="99"/>
      <c r="F2" s="99"/>
      <c r="G2" s="99"/>
      <c r="H2" s="99"/>
    </row>
    <row r="3" spans="1:8" x14ac:dyDescent="0.3">
      <c r="A3" s="100" t="s">
        <v>2</v>
      </c>
      <c r="B3" s="100"/>
      <c r="C3" s="100"/>
      <c r="D3" s="100"/>
      <c r="E3" s="100"/>
      <c r="F3" s="100"/>
      <c r="G3" s="100"/>
      <c r="H3" s="100"/>
    </row>
    <row r="4" spans="1:8" x14ac:dyDescent="0.3">
      <c r="A4" s="2"/>
      <c r="B4" s="2"/>
      <c r="C4" s="2"/>
      <c r="D4" s="2"/>
      <c r="E4" s="2"/>
      <c r="F4" s="2"/>
      <c r="G4" s="2"/>
    </row>
    <row r="5" spans="1:8" ht="56.55" customHeight="1" x14ac:dyDescent="0.3">
      <c r="A5" s="101" t="s">
        <v>3</v>
      </c>
      <c r="B5" s="101"/>
      <c r="C5" s="101"/>
      <c r="D5" s="101"/>
      <c r="E5" s="101"/>
      <c r="F5" s="101"/>
      <c r="G5" s="101"/>
      <c r="H5" s="101"/>
    </row>
    <row r="7" spans="1:8" x14ac:dyDescent="0.3">
      <c r="A7" s="4"/>
      <c r="B7" s="5" t="s">
        <v>4</v>
      </c>
      <c r="C7" s="6">
        <v>1250000000</v>
      </c>
      <c r="D7" s="6">
        <v>1250000000</v>
      </c>
    </row>
    <row r="8" spans="1:8" x14ac:dyDescent="0.3">
      <c r="A8" s="10"/>
      <c r="B8" s="11"/>
      <c r="C8" s="12"/>
      <c r="D8" s="12"/>
      <c r="E8" s="13"/>
    </row>
    <row r="9" spans="1:8" ht="30" customHeight="1" x14ac:dyDescent="0.3">
      <c r="A9" s="102" t="s">
        <v>5</v>
      </c>
      <c r="B9" s="103" t="s">
        <v>6</v>
      </c>
      <c r="C9" s="104" t="s">
        <v>7</v>
      </c>
      <c r="D9" s="104" t="s">
        <v>8</v>
      </c>
      <c r="E9" s="105" t="s">
        <v>9</v>
      </c>
      <c r="F9" s="106" t="s">
        <v>10</v>
      </c>
      <c r="G9" s="106"/>
      <c r="H9" s="106"/>
    </row>
    <row r="10" spans="1:8" ht="43.2" customHeight="1" x14ac:dyDescent="0.3">
      <c r="A10" s="102"/>
      <c r="B10" s="103"/>
      <c r="C10" s="104"/>
      <c r="D10" s="104"/>
      <c r="E10" s="105"/>
      <c r="F10" s="14" t="s">
        <v>11</v>
      </c>
      <c r="G10" s="15" t="s">
        <v>12</v>
      </c>
      <c r="H10" s="15" t="s">
        <v>13</v>
      </c>
    </row>
    <row r="11" spans="1:8" ht="52.5" customHeight="1" x14ac:dyDescent="0.3">
      <c r="A11" s="62" t="s">
        <v>14</v>
      </c>
      <c r="B11" s="62" t="s">
        <v>15</v>
      </c>
      <c r="C11" s="96">
        <v>295000000</v>
      </c>
      <c r="D11" s="96">
        <v>294022250.48000002</v>
      </c>
      <c r="E11" s="97" t="s">
        <v>16</v>
      </c>
      <c r="F11" s="16" t="s">
        <v>17</v>
      </c>
      <c r="G11" s="17">
        <v>44004</v>
      </c>
      <c r="H11" s="18">
        <v>270000000</v>
      </c>
    </row>
    <row r="12" spans="1:8" ht="52.5" customHeight="1" x14ac:dyDescent="0.3">
      <c r="A12" s="62"/>
      <c r="B12" s="62"/>
      <c r="C12" s="96"/>
      <c r="D12" s="96"/>
      <c r="E12" s="98"/>
      <c r="F12" s="16" t="s">
        <v>18</v>
      </c>
      <c r="G12" s="17">
        <v>44103</v>
      </c>
      <c r="H12" s="18">
        <v>25000000</v>
      </c>
    </row>
    <row r="13" spans="1:8" ht="67.5" customHeight="1" x14ac:dyDescent="0.3">
      <c r="A13" s="62" t="s">
        <v>14</v>
      </c>
      <c r="B13" s="62" t="s">
        <v>19</v>
      </c>
      <c r="C13" s="96">
        <f>500000+48000</f>
        <v>548000</v>
      </c>
      <c r="D13" s="96">
        <v>548000</v>
      </c>
      <c r="E13" s="98" t="s">
        <v>20</v>
      </c>
      <c r="F13" s="16" t="s">
        <v>21</v>
      </c>
      <c r="G13" s="17">
        <v>44042</v>
      </c>
      <c r="H13" s="18">
        <v>500000</v>
      </c>
    </row>
    <row r="14" spans="1:8" ht="67.5" customHeight="1" x14ac:dyDescent="0.3">
      <c r="A14" s="62"/>
      <c r="B14" s="62"/>
      <c r="C14" s="96"/>
      <c r="D14" s="96"/>
      <c r="E14" s="98"/>
      <c r="F14" s="16" t="s">
        <v>22</v>
      </c>
      <c r="G14" s="17">
        <v>44069</v>
      </c>
      <c r="H14" s="18">
        <v>48000</v>
      </c>
    </row>
    <row r="15" spans="1:8" ht="57.6" x14ac:dyDescent="0.3">
      <c r="A15" s="19" t="s">
        <v>14</v>
      </c>
      <c r="B15" s="19" t="s">
        <v>23</v>
      </c>
      <c r="C15" s="20">
        <v>8427250</v>
      </c>
      <c r="D15" s="20">
        <v>2200949.2599999998</v>
      </c>
      <c r="E15" s="21" t="s">
        <v>24</v>
      </c>
      <c r="F15" s="16" t="s">
        <v>25</v>
      </c>
      <c r="G15" s="17">
        <v>44042</v>
      </c>
      <c r="H15" s="18">
        <v>8427250</v>
      </c>
    </row>
    <row r="16" spans="1:8" ht="64.95" customHeight="1" x14ac:dyDescent="0.3">
      <c r="A16" s="54" t="s">
        <v>14</v>
      </c>
      <c r="B16" s="54" t="s">
        <v>26</v>
      </c>
      <c r="C16" s="58">
        <v>238000000.09999999</v>
      </c>
      <c r="D16" s="58">
        <v>234938624.22999999</v>
      </c>
      <c r="E16" s="78" t="s">
        <v>27</v>
      </c>
      <c r="F16" s="16" t="s">
        <v>28</v>
      </c>
      <c r="G16" s="17">
        <v>44084</v>
      </c>
      <c r="H16" s="18">
        <v>203000000</v>
      </c>
    </row>
    <row r="17" spans="1:8" ht="64.95" customHeight="1" x14ac:dyDescent="0.3">
      <c r="A17" s="55"/>
      <c r="B17" s="55"/>
      <c r="C17" s="59"/>
      <c r="D17" s="59"/>
      <c r="E17" s="82"/>
      <c r="F17" s="16" t="s">
        <v>29</v>
      </c>
      <c r="G17" s="17">
        <v>44168</v>
      </c>
      <c r="H17" s="18">
        <v>30000000</v>
      </c>
    </row>
    <row r="18" spans="1:8" ht="64.95" customHeight="1" x14ac:dyDescent="0.3">
      <c r="A18" s="66"/>
      <c r="B18" s="66"/>
      <c r="C18" s="67"/>
      <c r="D18" s="67"/>
      <c r="E18" s="79"/>
      <c r="F18" s="16" t="s">
        <v>30</v>
      </c>
      <c r="G18" s="17">
        <v>44168</v>
      </c>
      <c r="H18" s="18">
        <v>10000000</v>
      </c>
    </row>
    <row r="19" spans="1:8" ht="57.6" x14ac:dyDescent="0.3">
      <c r="A19" s="22" t="s">
        <v>14</v>
      </c>
      <c r="B19" s="22" t="s">
        <v>31</v>
      </c>
      <c r="C19" s="20">
        <v>916000</v>
      </c>
      <c r="D19" s="20">
        <v>210000</v>
      </c>
      <c r="E19" s="23" t="s">
        <v>32</v>
      </c>
      <c r="F19" s="16" t="s">
        <v>33</v>
      </c>
      <c r="G19" s="17">
        <v>44154</v>
      </c>
      <c r="H19" s="18">
        <v>210000</v>
      </c>
    </row>
    <row r="20" spans="1:8" ht="43.2" x14ac:dyDescent="0.3">
      <c r="A20" s="22" t="s">
        <v>14</v>
      </c>
      <c r="B20" s="22" t="s">
        <v>34</v>
      </c>
      <c r="C20" s="20">
        <v>500000</v>
      </c>
      <c r="D20" s="20">
        <v>275614.89</v>
      </c>
      <c r="E20" s="23" t="s">
        <v>35</v>
      </c>
      <c r="F20" s="16" t="s">
        <v>36</v>
      </c>
      <c r="G20" s="17">
        <v>44145</v>
      </c>
      <c r="H20" s="18">
        <v>500000</v>
      </c>
    </row>
    <row r="21" spans="1:8" ht="45" customHeight="1" x14ac:dyDescent="0.3">
      <c r="A21" s="76" t="s">
        <v>14</v>
      </c>
      <c r="B21" s="92" t="s">
        <v>37</v>
      </c>
      <c r="C21" s="94">
        <v>20000000</v>
      </c>
      <c r="D21" s="94">
        <v>20000000</v>
      </c>
      <c r="E21" s="78" t="s">
        <v>38</v>
      </c>
      <c r="F21" s="16" t="s">
        <v>39</v>
      </c>
      <c r="G21" s="17">
        <v>44168</v>
      </c>
      <c r="H21" s="18">
        <v>10000000</v>
      </c>
    </row>
    <row r="22" spans="1:8" ht="45" customHeight="1" x14ac:dyDescent="0.3">
      <c r="A22" s="77"/>
      <c r="B22" s="93"/>
      <c r="C22" s="95"/>
      <c r="D22" s="95"/>
      <c r="E22" s="79"/>
      <c r="F22" s="16" t="s">
        <v>40</v>
      </c>
      <c r="G22" s="17">
        <v>44196</v>
      </c>
      <c r="H22" s="18">
        <v>5000000</v>
      </c>
    </row>
    <row r="23" spans="1:8" ht="90" customHeight="1" x14ac:dyDescent="0.3">
      <c r="A23" s="54" t="s">
        <v>41</v>
      </c>
      <c r="B23" s="86" t="s">
        <v>42</v>
      </c>
      <c r="C23" s="87">
        <v>500</v>
      </c>
      <c r="D23" s="58">
        <v>25504033.59</v>
      </c>
      <c r="E23" s="78" t="s">
        <v>43</v>
      </c>
      <c r="F23" s="89" t="s">
        <v>44</v>
      </c>
      <c r="G23" s="90"/>
      <c r="H23" s="91"/>
    </row>
    <row r="24" spans="1:8" ht="90" customHeight="1" x14ac:dyDescent="0.3">
      <c r="A24" s="66"/>
      <c r="B24" s="66"/>
      <c r="C24" s="88"/>
      <c r="D24" s="67"/>
      <c r="E24" s="79"/>
      <c r="F24" s="24" t="s">
        <v>45</v>
      </c>
      <c r="G24" s="25">
        <v>44196</v>
      </c>
      <c r="H24" s="26">
        <v>394</v>
      </c>
    </row>
    <row r="25" spans="1:8" ht="57.6" x14ac:dyDescent="0.3">
      <c r="A25" s="19" t="s">
        <v>41</v>
      </c>
      <c r="B25" s="19" t="s">
        <v>46</v>
      </c>
      <c r="C25" s="20">
        <v>999000</v>
      </c>
      <c r="D25" s="20">
        <v>999000</v>
      </c>
      <c r="E25" s="21" t="s">
        <v>47</v>
      </c>
      <c r="F25" s="16" t="s">
        <v>48</v>
      </c>
      <c r="G25" s="17">
        <v>44096</v>
      </c>
      <c r="H25" s="18">
        <v>999000</v>
      </c>
    </row>
    <row r="26" spans="1:8" ht="38.4" customHeight="1" x14ac:dyDescent="0.3">
      <c r="A26" s="54" t="s">
        <v>49</v>
      </c>
      <c r="B26" s="54" t="s">
        <v>50</v>
      </c>
      <c r="C26" s="83">
        <v>364775530</v>
      </c>
      <c r="D26" s="83">
        <v>352458367.63</v>
      </c>
      <c r="E26" s="78" t="s">
        <v>51</v>
      </c>
      <c r="F26" s="16" t="s">
        <v>52</v>
      </c>
      <c r="G26" s="17">
        <v>44033</v>
      </c>
      <c r="H26" s="18">
        <v>165310000</v>
      </c>
    </row>
    <row r="27" spans="1:8" ht="38.4" customHeight="1" x14ac:dyDescent="0.3">
      <c r="A27" s="55"/>
      <c r="B27" s="55"/>
      <c r="C27" s="84"/>
      <c r="D27" s="84"/>
      <c r="E27" s="82"/>
      <c r="F27" s="16" t="s">
        <v>53</v>
      </c>
      <c r="G27" s="17">
        <v>44069</v>
      </c>
      <c r="H27" s="18">
        <v>25000000</v>
      </c>
    </row>
    <row r="28" spans="1:8" ht="38.4" customHeight="1" x14ac:dyDescent="0.3">
      <c r="A28" s="55"/>
      <c r="B28" s="55"/>
      <c r="C28" s="84"/>
      <c r="D28" s="84"/>
      <c r="E28" s="82"/>
      <c r="F28" s="16" t="s">
        <v>54</v>
      </c>
      <c r="G28" s="17">
        <v>44084</v>
      </c>
      <c r="H28" s="18">
        <v>0</v>
      </c>
    </row>
    <row r="29" spans="1:8" ht="38.4" customHeight="1" x14ac:dyDescent="0.3">
      <c r="A29" s="55"/>
      <c r="B29" s="55"/>
      <c r="C29" s="84"/>
      <c r="D29" s="84"/>
      <c r="E29" s="82"/>
      <c r="F29" s="16" t="s">
        <v>55</v>
      </c>
      <c r="G29" s="17">
        <v>44096</v>
      </c>
      <c r="H29" s="18">
        <v>163690000</v>
      </c>
    </row>
    <row r="30" spans="1:8" ht="38.4" customHeight="1" x14ac:dyDescent="0.3">
      <c r="A30" s="55"/>
      <c r="B30" s="55"/>
      <c r="C30" s="84"/>
      <c r="D30" s="84"/>
      <c r="E30" s="82"/>
      <c r="F30" s="16" t="s">
        <v>56</v>
      </c>
      <c r="G30" s="17">
        <v>44126</v>
      </c>
      <c r="H30" s="18">
        <v>0</v>
      </c>
    </row>
    <row r="31" spans="1:8" ht="38.4" customHeight="1" x14ac:dyDescent="0.3">
      <c r="A31" s="55"/>
      <c r="B31" s="55"/>
      <c r="C31" s="84"/>
      <c r="D31" s="84"/>
      <c r="E31" s="82"/>
      <c r="F31" s="16" t="s">
        <v>57</v>
      </c>
      <c r="G31" s="17">
        <v>44145</v>
      </c>
      <c r="H31" s="18">
        <v>0</v>
      </c>
    </row>
    <row r="32" spans="1:8" ht="38.4" customHeight="1" x14ac:dyDescent="0.3">
      <c r="A32" s="55"/>
      <c r="B32" s="55"/>
      <c r="C32" s="84"/>
      <c r="D32" s="84"/>
      <c r="E32" s="82"/>
      <c r="F32" s="16" t="s">
        <v>58</v>
      </c>
      <c r="G32" s="17">
        <v>44154</v>
      </c>
      <c r="H32" s="18">
        <v>0</v>
      </c>
    </row>
    <row r="33" spans="1:8" ht="38.4" customHeight="1" x14ac:dyDescent="0.3">
      <c r="A33" s="55"/>
      <c r="B33" s="55"/>
      <c r="C33" s="84"/>
      <c r="D33" s="84"/>
      <c r="E33" s="82"/>
      <c r="F33" s="16" t="s">
        <v>59</v>
      </c>
      <c r="G33" s="17">
        <v>44154</v>
      </c>
      <c r="H33" s="18">
        <v>0</v>
      </c>
    </row>
    <row r="34" spans="1:8" ht="38.4" customHeight="1" x14ac:dyDescent="0.3">
      <c r="A34" s="66"/>
      <c r="B34" s="66"/>
      <c r="C34" s="85"/>
      <c r="D34" s="85"/>
      <c r="E34" s="79"/>
      <c r="F34" s="16" t="s">
        <v>45</v>
      </c>
      <c r="G34" s="17">
        <v>44196</v>
      </c>
      <c r="H34" s="18">
        <v>3676287</v>
      </c>
    </row>
    <row r="35" spans="1:8" ht="15" customHeight="1" x14ac:dyDescent="0.3">
      <c r="A35" s="54" t="s">
        <v>60</v>
      </c>
      <c r="B35" s="54" t="s">
        <v>61</v>
      </c>
      <c r="C35" s="83">
        <v>16069114</v>
      </c>
      <c r="D35" s="83">
        <v>4947453.55</v>
      </c>
      <c r="E35" s="78" t="s">
        <v>62</v>
      </c>
      <c r="F35" s="16" t="s">
        <v>63</v>
      </c>
      <c r="G35" s="17">
        <v>44168</v>
      </c>
      <c r="H35" s="18">
        <v>455982</v>
      </c>
    </row>
    <row r="36" spans="1:8" ht="15" customHeight="1" x14ac:dyDescent="0.3">
      <c r="A36" s="55"/>
      <c r="B36" s="55"/>
      <c r="C36" s="84"/>
      <c r="D36" s="84"/>
      <c r="E36" s="82"/>
      <c r="F36" s="16" t="s">
        <v>64</v>
      </c>
      <c r="G36" s="17">
        <v>44168</v>
      </c>
      <c r="H36" s="18">
        <v>252630</v>
      </c>
    </row>
    <row r="37" spans="1:8" ht="15" customHeight="1" x14ac:dyDescent="0.3">
      <c r="A37" s="55"/>
      <c r="B37" s="55"/>
      <c r="C37" s="84"/>
      <c r="D37" s="84"/>
      <c r="E37" s="82"/>
      <c r="F37" s="16" t="s">
        <v>65</v>
      </c>
      <c r="G37" s="17">
        <v>44183</v>
      </c>
      <c r="H37" s="18">
        <v>92865</v>
      </c>
    </row>
    <row r="38" spans="1:8" ht="15" customHeight="1" x14ac:dyDescent="0.3">
      <c r="A38" s="55"/>
      <c r="B38" s="55"/>
      <c r="C38" s="84"/>
      <c r="D38" s="84"/>
      <c r="E38" s="82"/>
      <c r="F38" s="16" t="s">
        <v>66</v>
      </c>
      <c r="G38" s="17">
        <v>44183</v>
      </c>
      <c r="H38" s="18">
        <v>27000</v>
      </c>
    </row>
    <row r="39" spans="1:8" ht="15" customHeight="1" x14ac:dyDescent="0.3">
      <c r="A39" s="66"/>
      <c r="B39" s="66"/>
      <c r="C39" s="85"/>
      <c r="D39" s="85"/>
      <c r="E39" s="79"/>
      <c r="F39" s="16" t="s">
        <v>67</v>
      </c>
      <c r="G39" s="17">
        <v>44202</v>
      </c>
      <c r="H39" s="18">
        <v>8424462</v>
      </c>
    </row>
    <row r="40" spans="1:8" ht="72" x14ac:dyDescent="0.3">
      <c r="A40" s="19" t="s">
        <v>68</v>
      </c>
      <c r="B40" s="19" t="s">
        <v>69</v>
      </c>
      <c r="C40" s="20">
        <v>13000000</v>
      </c>
      <c r="D40" s="20">
        <v>12801261.48</v>
      </c>
      <c r="E40" s="27" t="s">
        <v>70</v>
      </c>
      <c r="F40" s="16" t="s">
        <v>71</v>
      </c>
      <c r="G40" s="17">
        <v>44014</v>
      </c>
      <c r="H40" s="18">
        <v>13000000</v>
      </c>
    </row>
    <row r="41" spans="1:8" ht="48" customHeight="1" x14ac:dyDescent="0.3">
      <c r="A41" s="54" t="s">
        <v>72</v>
      </c>
      <c r="B41" s="54" t="s">
        <v>73</v>
      </c>
      <c r="C41" s="58">
        <v>35000000</v>
      </c>
      <c r="D41" s="58">
        <v>4559675.2699999996</v>
      </c>
      <c r="E41" s="78" t="s">
        <v>74</v>
      </c>
      <c r="F41" s="24" t="s">
        <v>75</v>
      </c>
      <c r="G41" s="17">
        <v>44011</v>
      </c>
      <c r="H41" s="18">
        <v>60000</v>
      </c>
    </row>
    <row r="42" spans="1:8" ht="48" customHeight="1" x14ac:dyDescent="0.3">
      <c r="A42" s="55"/>
      <c r="B42" s="55"/>
      <c r="C42" s="59"/>
      <c r="D42" s="59"/>
      <c r="E42" s="80"/>
      <c r="F42" s="24" t="s">
        <v>76</v>
      </c>
      <c r="G42" s="17">
        <v>44014</v>
      </c>
      <c r="H42" s="18">
        <v>1250000</v>
      </c>
    </row>
    <row r="43" spans="1:8" ht="48" customHeight="1" x14ac:dyDescent="0.3">
      <c r="A43" s="55"/>
      <c r="B43" s="55"/>
      <c r="C43" s="59"/>
      <c r="D43" s="59"/>
      <c r="E43" s="80"/>
      <c r="F43" s="24" t="s">
        <v>77</v>
      </c>
      <c r="G43" s="17">
        <v>44096</v>
      </c>
      <c r="H43" s="18">
        <v>8277747</v>
      </c>
    </row>
    <row r="44" spans="1:8" ht="48" customHeight="1" x14ac:dyDescent="0.3">
      <c r="A44" s="55"/>
      <c r="B44" s="55"/>
      <c r="C44" s="59"/>
      <c r="D44" s="59"/>
      <c r="E44" s="80"/>
      <c r="F44" s="24" t="s">
        <v>78</v>
      </c>
      <c r="G44" s="17">
        <v>44183</v>
      </c>
      <c r="H44" s="18">
        <v>410209</v>
      </c>
    </row>
    <row r="45" spans="1:8" ht="48" customHeight="1" x14ac:dyDescent="0.3">
      <c r="A45" s="66"/>
      <c r="B45" s="66"/>
      <c r="C45" s="67"/>
      <c r="D45" s="67"/>
      <c r="E45" s="81"/>
      <c r="F45" s="24" t="s">
        <v>79</v>
      </c>
      <c r="G45" s="17">
        <v>44266</v>
      </c>
      <c r="H45" s="18">
        <v>-410209</v>
      </c>
    </row>
    <row r="46" spans="1:8" ht="15" customHeight="1" x14ac:dyDescent="0.3">
      <c r="A46" s="54" t="s">
        <v>80</v>
      </c>
      <c r="B46" s="54" t="s">
        <v>81</v>
      </c>
      <c r="C46" s="58">
        <v>26200000</v>
      </c>
      <c r="D46" s="58">
        <v>26200000</v>
      </c>
      <c r="E46" s="78" t="s">
        <v>82</v>
      </c>
      <c r="F46" s="24" t="s">
        <v>83</v>
      </c>
      <c r="G46" s="17">
        <v>44056</v>
      </c>
      <c r="H46" s="18">
        <v>5000000</v>
      </c>
    </row>
    <row r="47" spans="1:8" ht="15" customHeight="1" x14ac:dyDescent="0.3">
      <c r="A47" s="55"/>
      <c r="B47" s="55"/>
      <c r="C47" s="59"/>
      <c r="D47" s="59"/>
      <c r="E47" s="82"/>
      <c r="F47" s="24" t="s">
        <v>84</v>
      </c>
      <c r="G47" s="17">
        <v>44096</v>
      </c>
      <c r="H47" s="18">
        <v>10000000</v>
      </c>
    </row>
    <row r="48" spans="1:8" ht="15" customHeight="1" x14ac:dyDescent="0.3">
      <c r="A48" s="55"/>
      <c r="B48" s="55"/>
      <c r="C48" s="59"/>
      <c r="D48" s="59"/>
      <c r="E48" s="82"/>
      <c r="F48" s="24" t="s">
        <v>85</v>
      </c>
      <c r="G48" s="17">
        <v>44168</v>
      </c>
      <c r="H48" s="18">
        <v>6200000</v>
      </c>
    </row>
    <row r="49" spans="1:8" ht="15" customHeight="1" x14ac:dyDescent="0.3">
      <c r="A49" s="66"/>
      <c r="B49" s="66"/>
      <c r="C49" s="67"/>
      <c r="D49" s="67"/>
      <c r="E49" s="79"/>
      <c r="F49" s="24" t="s">
        <v>86</v>
      </c>
      <c r="G49" s="17">
        <v>44183</v>
      </c>
      <c r="H49" s="18">
        <v>5000000</v>
      </c>
    </row>
    <row r="50" spans="1:8" ht="45" customHeight="1" x14ac:dyDescent="0.3">
      <c r="A50" s="28" t="s">
        <v>80</v>
      </c>
      <c r="B50" s="29" t="s">
        <v>87</v>
      </c>
      <c r="C50" s="30">
        <v>536000</v>
      </c>
      <c r="D50" s="30">
        <v>536000</v>
      </c>
      <c r="E50" s="31" t="s">
        <v>88</v>
      </c>
      <c r="F50" s="24" t="s">
        <v>89</v>
      </c>
      <c r="G50" s="17">
        <v>44168</v>
      </c>
      <c r="H50" s="18">
        <v>536000</v>
      </c>
    </row>
    <row r="51" spans="1:8" ht="60" customHeight="1" x14ac:dyDescent="0.3">
      <c r="A51" s="28" t="s">
        <v>80</v>
      </c>
      <c r="B51" s="29" t="s">
        <v>90</v>
      </c>
      <c r="C51" s="30">
        <v>25450000</v>
      </c>
      <c r="D51" s="30">
        <v>24564990</v>
      </c>
      <c r="E51" s="31" t="s">
        <v>91</v>
      </c>
      <c r="F51" s="24" t="s">
        <v>92</v>
      </c>
      <c r="G51" s="17">
        <v>44183</v>
      </c>
      <c r="H51" s="18">
        <v>25450000</v>
      </c>
    </row>
    <row r="52" spans="1:8" ht="60" customHeight="1" x14ac:dyDescent="0.3">
      <c r="A52" s="28" t="s">
        <v>80</v>
      </c>
      <c r="B52" s="29" t="s">
        <v>93</v>
      </c>
      <c r="C52" s="30">
        <v>2000000</v>
      </c>
      <c r="D52" s="30">
        <v>1999999.22</v>
      </c>
      <c r="E52" s="31" t="s">
        <v>94</v>
      </c>
      <c r="F52" s="24" t="s">
        <v>95</v>
      </c>
      <c r="G52" s="17">
        <v>44174</v>
      </c>
      <c r="H52" s="18">
        <v>2000000</v>
      </c>
    </row>
    <row r="53" spans="1:8" ht="72" x14ac:dyDescent="0.3">
      <c r="A53" s="28" t="s">
        <v>80</v>
      </c>
      <c r="B53" s="32" t="s">
        <v>96</v>
      </c>
      <c r="C53" s="30">
        <v>1192019</v>
      </c>
      <c r="D53" s="30">
        <v>608353.19999999995</v>
      </c>
      <c r="E53" s="31" t="s">
        <v>97</v>
      </c>
      <c r="F53" s="24" t="s">
        <v>66</v>
      </c>
      <c r="G53" s="17">
        <v>44183</v>
      </c>
      <c r="H53" s="18">
        <v>1192019</v>
      </c>
    </row>
    <row r="54" spans="1:8" ht="52.5" customHeight="1" x14ac:dyDescent="0.3">
      <c r="A54" s="74" t="s">
        <v>80</v>
      </c>
      <c r="B54" s="76" t="s">
        <v>98</v>
      </c>
      <c r="C54" s="58">
        <v>1034660</v>
      </c>
      <c r="D54" s="58">
        <v>422219</v>
      </c>
      <c r="E54" s="78" t="s">
        <v>99</v>
      </c>
      <c r="F54" s="24" t="s">
        <v>100</v>
      </c>
      <c r="G54" s="17">
        <v>44202</v>
      </c>
      <c r="H54" s="18">
        <v>302412</v>
      </c>
    </row>
    <row r="55" spans="1:8" ht="52.5" customHeight="1" x14ac:dyDescent="0.3">
      <c r="A55" s="75"/>
      <c r="B55" s="77"/>
      <c r="C55" s="67"/>
      <c r="D55" s="67"/>
      <c r="E55" s="79"/>
      <c r="F55" s="24" t="s">
        <v>101</v>
      </c>
      <c r="G55" s="17">
        <v>44252</v>
      </c>
      <c r="H55" s="18">
        <v>586211</v>
      </c>
    </row>
    <row r="56" spans="1:8" ht="37.5" customHeight="1" x14ac:dyDescent="0.3">
      <c r="A56" s="74" t="s">
        <v>80</v>
      </c>
      <c r="B56" s="76" t="s">
        <v>102</v>
      </c>
      <c r="C56" s="58">
        <v>3630275</v>
      </c>
      <c r="D56" s="58">
        <v>0</v>
      </c>
      <c r="E56" s="78" t="s">
        <v>103</v>
      </c>
      <c r="F56" s="24" t="s">
        <v>104</v>
      </c>
      <c r="G56" s="17">
        <v>44266</v>
      </c>
      <c r="H56" s="18">
        <f>2901275+229000</f>
        <v>3130275</v>
      </c>
    </row>
    <row r="57" spans="1:8" ht="37.5" customHeight="1" x14ac:dyDescent="0.3">
      <c r="A57" s="75"/>
      <c r="B57" s="77"/>
      <c r="C57" s="67"/>
      <c r="D57" s="67"/>
      <c r="E57" s="79"/>
      <c r="F57" s="24" t="s">
        <v>105</v>
      </c>
      <c r="G57" s="17">
        <v>44266</v>
      </c>
      <c r="H57" s="18">
        <v>500000</v>
      </c>
    </row>
    <row r="58" spans="1:8" ht="15" customHeight="1" x14ac:dyDescent="0.3">
      <c r="A58" s="54" t="s">
        <v>106</v>
      </c>
      <c r="B58" s="54" t="s">
        <v>107</v>
      </c>
      <c r="C58" s="58">
        <v>12942861.949999999</v>
      </c>
      <c r="D58" s="58">
        <v>7787524.4400000004</v>
      </c>
      <c r="E58" s="60" t="s">
        <v>108</v>
      </c>
      <c r="F58" s="24" t="s">
        <v>109</v>
      </c>
      <c r="G58" s="17">
        <v>44000</v>
      </c>
      <c r="H58" s="18">
        <v>107710</v>
      </c>
    </row>
    <row r="59" spans="1:8" ht="15" customHeight="1" x14ac:dyDescent="0.3">
      <c r="A59" s="55"/>
      <c r="B59" s="55"/>
      <c r="C59" s="59"/>
      <c r="D59" s="59"/>
      <c r="E59" s="61"/>
      <c r="F59" s="24" t="s">
        <v>110</v>
      </c>
      <c r="G59" s="17">
        <v>44004</v>
      </c>
      <c r="H59" s="18">
        <v>50000</v>
      </c>
    </row>
    <row r="60" spans="1:8" ht="15" customHeight="1" x14ac:dyDescent="0.3">
      <c r="A60" s="55"/>
      <c r="B60" s="55"/>
      <c r="C60" s="59"/>
      <c r="D60" s="59"/>
      <c r="E60" s="61"/>
      <c r="F60" s="24" t="s">
        <v>111</v>
      </c>
      <c r="G60" s="17">
        <v>44042</v>
      </c>
      <c r="H60" s="18">
        <v>312173</v>
      </c>
    </row>
    <row r="61" spans="1:8" ht="15" customHeight="1" x14ac:dyDescent="0.3">
      <c r="A61" s="55"/>
      <c r="B61" s="55"/>
      <c r="C61" s="59"/>
      <c r="D61" s="59"/>
      <c r="E61" s="61"/>
      <c r="F61" s="24" t="s">
        <v>112</v>
      </c>
      <c r="G61" s="17">
        <v>44069</v>
      </c>
      <c r="H61" s="18">
        <v>38920</v>
      </c>
    </row>
    <row r="62" spans="1:8" ht="15" customHeight="1" x14ac:dyDescent="0.3">
      <c r="A62" s="55"/>
      <c r="B62" s="55"/>
      <c r="C62" s="59"/>
      <c r="D62" s="59"/>
      <c r="E62" s="61"/>
      <c r="F62" s="24" t="s">
        <v>113</v>
      </c>
      <c r="G62" s="17">
        <v>44110</v>
      </c>
      <c r="H62" s="18">
        <v>323589</v>
      </c>
    </row>
    <row r="63" spans="1:8" ht="15" customHeight="1" x14ac:dyDescent="0.3">
      <c r="A63" s="55"/>
      <c r="B63" s="55"/>
      <c r="C63" s="59"/>
      <c r="D63" s="59"/>
      <c r="E63" s="61"/>
      <c r="F63" s="24" t="s">
        <v>114</v>
      </c>
      <c r="G63" s="17">
        <v>44117</v>
      </c>
      <c r="H63" s="18">
        <v>255000</v>
      </c>
    </row>
    <row r="64" spans="1:8" ht="15" customHeight="1" x14ac:dyDescent="0.3">
      <c r="A64" s="55"/>
      <c r="B64" s="55"/>
      <c r="C64" s="59"/>
      <c r="D64" s="59"/>
      <c r="E64" s="61"/>
      <c r="F64" s="24" t="s">
        <v>115</v>
      </c>
      <c r="G64" s="17">
        <v>44126</v>
      </c>
      <c r="H64" s="18">
        <v>7100</v>
      </c>
    </row>
    <row r="65" spans="1:8" ht="15" customHeight="1" x14ac:dyDescent="0.3">
      <c r="A65" s="55"/>
      <c r="B65" s="55"/>
      <c r="C65" s="59"/>
      <c r="D65" s="59"/>
      <c r="E65" s="61"/>
      <c r="F65" s="24" t="s">
        <v>116</v>
      </c>
      <c r="G65" s="17">
        <v>44140</v>
      </c>
      <c r="H65" s="18">
        <v>4000000</v>
      </c>
    </row>
    <row r="66" spans="1:8" ht="15" customHeight="1" x14ac:dyDescent="0.3">
      <c r="A66" s="55"/>
      <c r="B66" s="55"/>
      <c r="C66" s="59"/>
      <c r="D66" s="59"/>
      <c r="E66" s="61"/>
      <c r="F66" s="24" t="s">
        <v>117</v>
      </c>
      <c r="G66" s="17">
        <v>44140</v>
      </c>
      <c r="H66" s="18">
        <v>13343</v>
      </c>
    </row>
    <row r="67" spans="1:8" ht="15" customHeight="1" x14ac:dyDescent="0.3">
      <c r="A67" s="55"/>
      <c r="B67" s="55"/>
      <c r="C67" s="59"/>
      <c r="D67" s="59"/>
      <c r="E67" s="61"/>
      <c r="F67" s="24" t="s">
        <v>118</v>
      </c>
      <c r="G67" s="17">
        <v>44140</v>
      </c>
      <c r="H67" s="18">
        <v>886976</v>
      </c>
    </row>
    <row r="68" spans="1:8" ht="15" customHeight="1" x14ac:dyDescent="0.3">
      <c r="A68" s="55"/>
      <c r="B68" s="55"/>
      <c r="C68" s="59"/>
      <c r="D68" s="59"/>
      <c r="E68" s="61"/>
      <c r="F68" s="24" t="s">
        <v>119</v>
      </c>
      <c r="G68" s="17">
        <v>44154</v>
      </c>
      <c r="H68" s="18">
        <v>25920</v>
      </c>
    </row>
    <row r="69" spans="1:8" ht="15" customHeight="1" x14ac:dyDescent="0.3">
      <c r="A69" s="55"/>
      <c r="B69" s="55"/>
      <c r="C69" s="59"/>
      <c r="D69" s="59"/>
      <c r="E69" s="61"/>
      <c r="F69" s="24" t="s">
        <v>120</v>
      </c>
      <c r="G69" s="17">
        <v>44154</v>
      </c>
      <c r="H69" s="18">
        <v>540864</v>
      </c>
    </row>
    <row r="70" spans="1:8" ht="15" customHeight="1" x14ac:dyDescent="0.3">
      <c r="A70" s="55"/>
      <c r="B70" s="55"/>
      <c r="C70" s="59"/>
      <c r="D70" s="59"/>
      <c r="E70" s="61"/>
      <c r="F70" s="24" t="s">
        <v>121</v>
      </c>
      <c r="G70" s="17">
        <v>44154</v>
      </c>
      <c r="H70" s="18">
        <v>-323589</v>
      </c>
    </row>
    <row r="71" spans="1:8" ht="15" customHeight="1" x14ac:dyDescent="0.3">
      <c r="A71" s="55"/>
      <c r="B71" s="55"/>
      <c r="C71" s="59"/>
      <c r="D71" s="59"/>
      <c r="E71" s="61"/>
      <c r="F71" s="24" t="s">
        <v>122</v>
      </c>
      <c r="G71" s="17">
        <v>44154</v>
      </c>
      <c r="H71" s="18">
        <v>243809</v>
      </c>
    </row>
    <row r="72" spans="1:8" ht="15" customHeight="1" x14ac:dyDescent="0.3">
      <c r="A72" s="55"/>
      <c r="B72" s="55"/>
      <c r="C72" s="59"/>
      <c r="D72" s="59"/>
      <c r="E72" s="61"/>
      <c r="F72" s="24" t="s">
        <v>123</v>
      </c>
      <c r="G72" s="17">
        <v>44154</v>
      </c>
      <c r="H72" s="18">
        <v>12700</v>
      </c>
    </row>
    <row r="73" spans="1:8" ht="15" customHeight="1" x14ac:dyDescent="0.3">
      <c r="A73" s="55"/>
      <c r="B73" s="55"/>
      <c r="C73" s="59"/>
      <c r="D73" s="59"/>
      <c r="E73" s="61"/>
      <c r="F73" s="24" t="s">
        <v>124</v>
      </c>
      <c r="G73" s="17">
        <v>44154</v>
      </c>
      <c r="H73" s="18">
        <v>196664</v>
      </c>
    </row>
    <row r="74" spans="1:8" ht="15" customHeight="1" x14ac:dyDescent="0.3">
      <c r="A74" s="55"/>
      <c r="B74" s="55"/>
      <c r="C74" s="59"/>
      <c r="D74" s="59"/>
      <c r="E74" s="61"/>
      <c r="F74" s="24" t="s">
        <v>125</v>
      </c>
      <c r="G74" s="17">
        <v>44168</v>
      </c>
      <c r="H74" s="18">
        <v>16286</v>
      </c>
    </row>
    <row r="75" spans="1:8" ht="15" customHeight="1" x14ac:dyDescent="0.3">
      <c r="A75" s="55"/>
      <c r="B75" s="55"/>
      <c r="C75" s="59"/>
      <c r="D75" s="59"/>
      <c r="E75" s="61"/>
      <c r="F75" s="24" t="s">
        <v>126</v>
      </c>
      <c r="G75" s="17">
        <v>44183</v>
      </c>
      <c r="H75" s="18">
        <v>6000</v>
      </c>
    </row>
    <row r="76" spans="1:8" ht="15" customHeight="1" x14ac:dyDescent="0.3">
      <c r="A76" s="55"/>
      <c r="B76" s="55"/>
      <c r="C76" s="59"/>
      <c r="D76" s="59"/>
      <c r="E76" s="61"/>
      <c r="F76" s="24" t="s">
        <v>127</v>
      </c>
      <c r="G76" s="17">
        <v>44183</v>
      </c>
      <c r="H76" s="18">
        <v>30480</v>
      </c>
    </row>
    <row r="77" spans="1:8" ht="15" customHeight="1" x14ac:dyDescent="0.3">
      <c r="A77" s="55"/>
      <c r="B77" s="55"/>
      <c r="C77" s="59"/>
      <c r="D77" s="59"/>
      <c r="E77" s="61"/>
      <c r="F77" s="24" t="s">
        <v>128</v>
      </c>
      <c r="G77" s="17">
        <v>44183</v>
      </c>
      <c r="H77" s="18">
        <v>359239</v>
      </c>
    </row>
    <row r="78" spans="1:8" ht="15" customHeight="1" x14ac:dyDescent="0.3">
      <c r="A78" s="55"/>
      <c r="B78" s="55"/>
      <c r="C78" s="59"/>
      <c r="D78" s="59"/>
      <c r="E78" s="61"/>
      <c r="F78" s="24" t="s">
        <v>129</v>
      </c>
      <c r="G78" s="17">
        <v>44183</v>
      </c>
      <c r="H78" s="18">
        <v>59500</v>
      </c>
    </row>
    <row r="79" spans="1:8" ht="15" customHeight="1" x14ac:dyDescent="0.3">
      <c r="A79" s="55"/>
      <c r="B79" s="55"/>
      <c r="C79" s="59"/>
      <c r="D79" s="59"/>
      <c r="E79" s="61"/>
      <c r="F79" s="24" t="s">
        <v>130</v>
      </c>
      <c r="G79" s="17">
        <v>44183</v>
      </c>
      <c r="H79" s="18">
        <v>135000</v>
      </c>
    </row>
    <row r="80" spans="1:8" ht="15" customHeight="1" x14ac:dyDescent="0.3">
      <c r="A80" s="55"/>
      <c r="B80" s="55"/>
      <c r="C80" s="59"/>
      <c r="D80" s="59"/>
      <c r="E80" s="61"/>
      <c r="F80" s="24" t="s">
        <v>45</v>
      </c>
      <c r="G80" s="17">
        <v>44196</v>
      </c>
      <c r="H80" s="18">
        <v>430112</v>
      </c>
    </row>
    <row r="81" spans="1:8" ht="15" customHeight="1" x14ac:dyDescent="0.3">
      <c r="A81" s="55"/>
      <c r="B81" s="55"/>
      <c r="C81" s="59"/>
      <c r="D81" s="59"/>
      <c r="E81" s="61"/>
      <c r="F81" s="24" t="s">
        <v>131</v>
      </c>
      <c r="G81" s="17">
        <v>44196</v>
      </c>
      <c r="H81" s="18">
        <v>7344</v>
      </c>
    </row>
    <row r="82" spans="1:8" ht="15" customHeight="1" x14ac:dyDescent="0.3">
      <c r="A82" s="55"/>
      <c r="B82" s="55"/>
      <c r="C82" s="59"/>
      <c r="D82" s="59"/>
      <c r="E82" s="61"/>
      <c r="F82" s="24" t="s">
        <v>132</v>
      </c>
      <c r="G82" s="17">
        <v>44210</v>
      </c>
      <c r="H82" s="18">
        <v>117110</v>
      </c>
    </row>
    <row r="83" spans="1:8" ht="15" customHeight="1" x14ac:dyDescent="0.3">
      <c r="A83" s="55"/>
      <c r="B83" s="55"/>
      <c r="C83" s="59"/>
      <c r="D83" s="59"/>
      <c r="E83" s="61"/>
      <c r="F83" s="24" t="s">
        <v>133</v>
      </c>
      <c r="G83" s="17">
        <v>44238</v>
      </c>
      <c r="H83" s="18">
        <v>-38094</v>
      </c>
    </row>
    <row r="84" spans="1:8" ht="15" customHeight="1" x14ac:dyDescent="0.3">
      <c r="A84" s="55"/>
      <c r="B84" s="55"/>
      <c r="C84" s="59"/>
      <c r="D84" s="59"/>
      <c r="E84" s="61"/>
      <c r="F84" s="24" t="s">
        <v>134</v>
      </c>
      <c r="G84" s="17">
        <v>44266</v>
      </c>
      <c r="H84" s="18">
        <v>-15966</v>
      </c>
    </row>
    <row r="85" spans="1:8" ht="15" customHeight="1" x14ac:dyDescent="0.3">
      <c r="A85" s="55"/>
      <c r="B85" s="55"/>
      <c r="C85" s="59"/>
      <c r="D85" s="59"/>
      <c r="E85" s="61"/>
      <c r="F85" s="24" t="s">
        <v>135</v>
      </c>
      <c r="G85" s="17">
        <v>44266</v>
      </c>
      <c r="H85" s="18">
        <v>-2722</v>
      </c>
    </row>
    <row r="86" spans="1:8" ht="15" customHeight="1" x14ac:dyDescent="0.3">
      <c r="A86" s="55"/>
      <c r="B86" s="55"/>
      <c r="C86" s="59"/>
      <c r="D86" s="59"/>
      <c r="E86" s="61"/>
      <c r="F86" s="24" t="s">
        <v>136</v>
      </c>
      <c r="G86" s="17">
        <v>44266</v>
      </c>
      <c r="H86" s="18">
        <v>-225402</v>
      </c>
    </row>
    <row r="87" spans="1:8" ht="15" customHeight="1" x14ac:dyDescent="0.3">
      <c r="A87" s="66"/>
      <c r="B87" s="66"/>
      <c r="C87" s="67"/>
      <c r="D87" s="67"/>
      <c r="E87" s="68"/>
      <c r="F87" s="24" t="s">
        <v>137</v>
      </c>
      <c r="G87" s="17">
        <v>44266</v>
      </c>
      <c r="H87" s="18">
        <v>0</v>
      </c>
    </row>
    <row r="88" spans="1:8" ht="15" customHeight="1" x14ac:dyDescent="0.3">
      <c r="A88" s="69" t="s">
        <v>106</v>
      </c>
      <c r="B88" s="69" t="s">
        <v>138</v>
      </c>
      <c r="C88" s="70">
        <v>157234578.25</v>
      </c>
      <c r="D88" s="73">
        <v>135589021.77000001</v>
      </c>
      <c r="E88" s="69" t="s">
        <v>139</v>
      </c>
      <c r="F88" s="16" t="s">
        <v>140</v>
      </c>
      <c r="G88" s="17">
        <v>43986</v>
      </c>
      <c r="H88" s="18">
        <v>191365</v>
      </c>
    </row>
    <row r="89" spans="1:8" ht="14.4" customHeight="1" x14ac:dyDescent="0.3">
      <c r="A89" s="69"/>
      <c r="B89" s="69"/>
      <c r="C89" s="71"/>
      <c r="D89" s="73"/>
      <c r="E89" s="69"/>
      <c r="F89" s="33" t="s">
        <v>141</v>
      </c>
      <c r="G89" s="17">
        <v>43987</v>
      </c>
      <c r="H89" s="18">
        <v>17000000</v>
      </c>
    </row>
    <row r="90" spans="1:8" x14ac:dyDescent="0.3">
      <c r="A90" s="69"/>
      <c r="B90" s="69"/>
      <c r="C90" s="71"/>
      <c r="D90" s="73"/>
      <c r="E90" s="69"/>
      <c r="F90" s="33" t="s">
        <v>142</v>
      </c>
      <c r="G90" s="17">
        <v>44000</v>
      </c>
      <c r="H90" s="18">
        <v>2025190</v>
      </c>
    </row>
    <row r="91" spans="1:8" x14ac:dyDescent="0.3">
      <c r="A91" s="69"/>
      <c r="B91" s="69"/>
      <c r="C91" s="71"/>
      <c r="D91" s="73"/>
      <c r="E91" s="69"/>
      <c r="F91" s="33" t="s">
        <v>143</v>
      </c>
      <c r="G91" s="17">
        <v>44000</v>
      </c>
      <c r="H91" s="18">
        <v>553007</v>
      </c>
    </row>
    <row r="92" spans="1:8" x14ac:dyDescent="0.3">
      <c r="A92" s="69"/>
      <c r="B92" s="69"/>
      <c r="C92" s="71"/>
      <c r="D92" s="73"/>
      <c r="E92" s="69"/>
      <c r="F92" s="33" t="s">
        <v>144</v>
      </c>
      <c r="G92" s="17">
        <v>44000</v>
      </c>
      <c r="H92" s="18">
        <v>81720</v>
      </c>
    </row>
    <row r="93" spans="1:8" x14ac:dyDescent="0.3">
      <c r="A93" s="69"/>
      <c r="B93" s="69"/>
      <c r="C93" s="71"/>
      <c r="D93" s="73"/>
      <c r="E93" s="69"/>
      <c r="F93" s="33" t="s">
        <v>145</v>
      </c>
      <c r="G93" s="17">
        <v>44000</v>
      </c>
      <c r="H93" s="18">
        <v>219490</v>
      </c>
    </row>
    <row r="94" spans="1:8" x14ac:dyDescent="0.3">
      <c r="A94" s="69"/>
      <c r="B94" s="69"/>
      <c r="C94" s="71"/>
      <c r="D94" s="73"/>
      <c r="E94" s="69"/>
      <c r="F94" s="33" t="s">
        <v>146</v>
      </c>
      <c r="G94" s="17">
        <v>44000</v>
      </c>
      <c r="H94" s="18">
        <v>2380455</v>
      </c>
    </row>
    <row r="95" spans="1:8" x14ac:dyDescent="0.3">
      <c r="A95" s="69"/>
      <c r="B95" s="69"/>
      <c r="C95" s="71"/>
      <c r="D95" s="73"/>
      <c r="E95" s="69"/>
      <c r="F95" s="33" t="s">
        <v>147</v>
      </c>
      <c r="G95" s="17">
        <v>44000</v>
      </c>
      <c r="H95" s="18">
        <v>81800</v>
      </c>
    </row>
    <row r="96" spans="1:8" x14ac:dyDescent="0.3">
      <c r="A96" s="69"/>
      <c r="B96" s="69"/>
      <c r="C96" s="71"/>
      <c r="D96" s="73"/>
      <c r="E96" s="69"/>
      <c r="F96" s="33" t="s">
        <v>148</v>
      </c>
      <c r="G96" s="17">
        <v>44004</v>
      </c>
      <c r="H96" s="18">
        <v>5000</v>
      </c>
    </row>
    <row r="97" spans="1:8" x14ac:dyDescent="0.3">
      <c r="A97" s="69"/>
      <c r="B97" s="69"/>
      <c r="C97" s="71"/>
      <c r="D97" s="73"/>
      <c r="E97" s="69"/>
      <c r="F97" s="33" t="s">
        <v>149</v>
      </c>
      <c r="G97" s="17">
        <v>44004</v>
      </c>
      <c r="H97" s="18">
        <v>473560</v>
      </c>
    </row>
    <row r="98" spans="1:8" x14ac:dyDescent="0.3">
      <c r="A98" s="69"/>
      <c r="B98" s="69"/>
      <c r="C98" s="71"/>
      <c r="D98" s="73"/>
      <c r="E98" s="69"/>
      <c r="F98" s="33" t="s">
        <v>150</v>
      </c>
      <c r="G98" s="17">
        <v>44004</v>
      </c>
      <c r="H98" s="18">
        <v>28000</v>
      </c>
    </row>
    <row r="99" spans="1:8" x14ac:dyDescent="0.3">
      <c r="A99" s="69"/>
      <c r="B99" s="69"/>
      <c r="C99" s="71"/>
      <c r="D99" s="73"/>
      <c r="E99" s="69"/>
      <c r="F99" s="33" t="s">
        <v>151</v>
      </c>
      <c r="G99" s="17">
        <v>44011</v>
      </c>
      <c r="H99" s="18">
        <v>165604</v>
      </c>
    </row>
    <row r="100" spans="1:8" x14ac:dyDescent="0.3">
      <c r="A100" s="69"/>
      <c r="B100" s="69"/>
      <c r="C100" s="71"/>
      <c r="D100" s="73"/>
      <c r="E100" s="69"/>
      <c r="F100" s="33" t="s">
        <v>152</v>
      </c>
      <c r="G100" s="17">
        <v>44011</v>
      </c>
      <c r="H100" s="18">
        <v>4351350</v>
      </c>
    </row>
    <row r="101" spans="1:8" x14ac:dyDescent="0.3">
      <c r="A101" s="69"/>
      <c r="B101" s="69"/>
      <c r="C101" s="71"/>
      <c r="D101" s="73"/>
      <c r="E101" s="69"/>
      <c r="F101" s="33" t="s">
        <v>153</v>
      </c>
      <c r="G101" s="17">
        <v>44014</v>
      </c>
      <c r="H101" s="18">
        <v>25643</v>
      </c>
    </row>
    <row r="102" spans="1:8" x14ac:dyDescent="0.3">
      <c r="A102" s="69"/>
      <c r="B102" s="69"/>
      <c r="C102" s="71"/>
      <c r="D102" s="73"/>
      <c r="E102" s="69"/>
      <c r="F102" s="33" t="s">
        <v>154</v>
      </c>
      <c r="G102" s="17">
        <v>44014</v>
      </c>
      <c r="H102" s="18">
        <v>12440047</v>
      </c>
    </row>
    <row r="103" spans="1:8" x14ac:dyDescent="0.3">
      <c r="A103" s="69"/>
      <c r="B103" s="69"/>
      <c r="C103" s="71"/>
      <c r="D103" s="73"/>
      <c r="E103" s="69"/>
      <c r="F103" s="33" t="s">
        <v>155</v>
      </c>
      <c r="G103" s="17">
        <v>44028</v>
      </c>
      <c r="H103" s="18">
        <v>1269271</v>
      </c>
    </row>
    <row r="104" spans="1:8" x14ac:dyDescent="0.3">
      <c r="A104" s="69"/>
      <c r="B104" s="69"/>
      <c r="C104" s="71"/>
      <c r="D104" s="73"/>
      <c r="E104" s="69"/>
      <c r="F104" s="33" t="s">
        <v>156</v>
      </c>
      <c r="G104" s="17">
        <v>44042</v>
      </c>
      <c r="H104" s="18">
        <v>6400</v>
      </c>
    </row>
    <row r="105" spans="1:8" x14ac:dyDescent="0.3">
      <c r="A105" s="69"/>
      <c r="B105" s="69"/>
      <c r="C105" s="71"/>
      <c r="D105" s="73"/>
      <c r="E105" s="69"/>
      <c r="F105" s="33" t="s">
        <v>157</v>
      </c>
      <c r="G105" s="17">
        <v>44042</v>
      </c>
      <c r="H105" s="18">
        <v>20000</v>
      </c>
    </row>
    <row r="106" spans="1:8" x14ac:dyDescent="0.3">
      <c r="A106" s="69"/>
      <c r="B106" s="69"/>
      <c r="C106" s="71"/>
      <c r="D106" s="73"/>
      <c r="E106" s="69"/>
      <c r="F106" s="33" t="s">
        <v>158</v>
      </c>
      <c r="G106" s="17">
        <v>44042</v>
      </c>
      <c r="H106" s="18">
        <v>58334</v>
      </c>
    </row>
    <row r="107" spans="1:8" x14ac:dyDescent="0.3">
      <c r="A107" s="69"/>
      <c r="B107" s="69"/>
      <c r="C107" s="71"/>
      <c r="D107" s="73"/>
      <c r="E107" s="69"/>
      <c r="F107" s="33" t="s">
        <v>159</v>
      </c>
      <c r="G107" s="17">
        <v>44096</v>
      </c>
      <c r="H107" s="18">
        <v>105300</v>
      </c>
    </row>
    <row r="108" spans="1:8" x14ac:dyDescent="0.3">
      <c r="A108" s="69"/>
      <c r="B108" s="69"/>
      <c r="C108" s="71"/>
      <c r="D108" s="73"/>
      <c r="E108" s="69"/>
      <c r="F108" s="33" t="s">
        <v>160</v>
      </c>
      <c r="G108" s="17">
        <v>44096</v>
      </c>
      <c r="H108" s="18">
        <v>992866</v>
      </c>
    </row>
    <row r="109" spans="1:8" x14ac:dyDescent="0.3">
      <c r="A109" s="69"/>
      <c r="B109" s="69"/>
      <c r="C109" s="71"/>
      <c r="D109" s="73"/>
      <c r="E109" s="69"/>
      <c r="F109" s="33" t="s">
        <v>161</v>
      </c>
      <c r="G109" s="17">
        <v>44096</v>
      </c>
      <c r="H109" s="18">
        <v>2840000</v>
      </c>
    </row>
    <row r="110" spans="1:8" x14ac:dyDescent="0.3">
      <c r="A110" s="69"/>
      <c r="B110" s="69"/>
      <c r="C110" s="71"/>
      <c r="D110" s="73"/>
      <c r="E110" s="69"/>
      <c r="F110" s="33" t="s">
        <v>162</v>
      </c>
      <c r="G110" s="17">
        <v>44096</v>
      </c>
      <c r="H110" s="18">
        <v>2693</v>
      </c>
    </row>
    <row r="111" spans="1:8" x14ac:dyDescent="0.3">
      <c r="A111" s="69"/>
      <c r="B111" s="69"/>
      <c r="C111" s="71"/>
      <c r="D111" s="73"/>
      <c r="E111" s="69"/>
      <c r="F111" s="33" t="s">
        <v>163</v>
      </c>
      <c r="G111" s="17">
        <v>44096</v>
      </c>
      <c r="H111" s="18">
        <v>2452504</v>
      </c>
    </row>
    <row r="112" spans="1:8" x14ac:dyDescent="0.3">
      <c r="A112" s="69"/>
      <c r="B112" s="69"/>
      <c r="C112" s="71"/>
      <c r="D112" s="73"/>
      <c r="E112" s="69"/>
      <c r="F112" s="33" t="s">
        <v>164</v>
      </c>
      <c r="G112" s="17">
        <v>44099</v>
      </c>
      <c r="H112" s="18">
        <v>22127946</v>
      </c>
    </row>
    <row r="113" spans="1:8" x14ac:dyDescent="0.3">
      <c r="A113" s="69"/>
      <c r="B113" s="69"/>
      <c r="C113" s="71"/>
      <c r="D113" s="73"/>
      <c r="E113" s="69"/>
      <c r="F113" s="33" t="s">
        <v>165</v>
      </c>
      <c r="G113" s="17">
        <v>44110</v>
      </c>
      <c r="H113" s="18">
        <v>8324106</v>
      </c>
    </row>
    <row r="114" spans="1:8" x14ac:dyDescent="0.3">
      <c r="A114" s="69"/>
      <c r="B114" s="69"/>
      <c r="C114" s="71"/>
      <c r="D114" s="73"/>
      <c r="E114" s="69"/>
      <c r="F114" s="33" t="s">
        <v>166</v>
      </c>
      <c r="G114" s="17">
        <v>44110</v>
      </c>
      <c r="H114" s="18">
        <v>67935602</v>
      </c>
    </row>
    <row r="115" spans="1:8" x14ac:dyDescent="0.3">
      <c r="A115" s="69"/>
      <c r="B115" s="69"/>
      <c r="C115" s="71"/>
      <c r="D115" s="73"/>
      <c r="E115" s="69"/>
      <c r="F115" s="33" t="s">
        <v>167</v>
      </c>
      <c r="G115" s="17">
        <v>44110</v>
      </c>
      <c r="H115" s="18">
        <v>4906810</v>
      </c>
    </row>
    <row r="116" spans="1:8" s="34" customFormat="1" x14ac:dyDescent="0.3">
      <c r="A116" s="69"/>
      <c r="B116" s="69"/>
      <c r="C116" s="71"/>
      <c r="D116" s="73"/>
      <c r="E116" s="69"/>
      <c r="F116" s="33" t="s">
        <v>168</v>
      </c>
      <c r="G116" s="17">
        <v>44110</v>
      </c>
      <c r="H116" s="18">
        <v>84715</v>
      </c>
    </row>
    <row r="117" spans="1:8" x14ac:dyDescent="0.3">
      <c r="A117" s="69"/>
      <c r="B117" s="69"/>
      <c r="C117" s="71"/>
      <c r="D117" s="73"/>
      <c r="E117" s="69"/>
      <c r="F117" s="33" t="s">
        <v>169</v>
      </c>
      <c r="G117" s="17">
        <v>44126</v>
      </c>
      <c r="H117" s="18">
        <v>356000</v>
      </c>
    </row>
    <row r="118" spans="1:8" s="35" customFormat="1" ht="15" customHeight="1" x14ac:dyDescent="0.3">
      <c r="A118" s="69"/>
      <c r="B118" s="69"/>
      <c r="C118" s="71"/>
      <c r="D118" s="73"/>
      <c r="E118" s="69"/>
      <c r="F118" s="33" t="s">
        <v>170</v>
      </c>
      <c r="G118" s="17">
        <v>44154</v>
      </c>
      <c r="H118" s="18">
        <v>115430</v>
      </c>
    </row>
    <row r="119" spans="1:8" s="35" customFormat="1" ht="15" customHeight="1" x14ac:dyDescent="0.3">
      <c r="A119" s="69"/>
      <c r="B119" s="69"/>
      <c r="C119" s="71"/>
      <c r="D119" s="73"/>
      <c r="E119" s="69"/>
      <c r="F119" s="33" t="s">
        <v>171</v>
      </c>
      <c r="G119" s="17">
        <v>44154</v>
      </c>
      <c r="H119" s="18">
        <v>-84715</v>
      </c>
    </row>
    <row r="120" spans="1:8" s="35" customFormat="1" ht="15" customHeight="1" x14ac:dyDescent="0.3">
      <c r="A120" s="69"/>
      <c r="B120" s="69"/>
      <c r="C120" s="71"/>
      <c r="D120" s="73"/>
      <c r="E120" s="69"/>
      <c r="F120" s="33" t="s">
        <v>172</v>
      </c>
      <c r="G120" s="17">
        <v>44154</v>
      </c>
      <c r="H120" s="18">
        <v>6785913</v>
      </c>
    </row>
    <row r="121" spans="1:8" s="35" customFormat="1" ht="15" customHeight="1" x14ac:dyDescent="0.3">
      <c r="A121" s="69"/>
      <c r="B121" s="69"/>
      <c r="C121" s="71"/>
      <c r="D121" s="73"/>
      <c r="E121" s="69"/>
      <c r="F121" s="33" t="s">
        <v>173</v>
      </c>
      <c r="G121" s="17">
        <v>44168</v>
      </c>
      <c r="H121" s="18">
        <v>62138</v>
      </c>
    </row>
    <row r="122" spans="1:8" s="35" customFormat="1" ht="15" customHeight="1" x14ac:dyDescent="0.3">
      <c r="A122" s="69"/>
      <c r="B122" s="69"/>
      <c r="C122" s="71"/>
      <c r="D122" s="73"/>
      <c r="E122" s="69"/>
      <c r="F122" s="33" t="s">
        <v>174</v>
      </c>
      <c r="G122" s="17">
        <v>44168</v>
      </c>
      <c r="H122" s="18">
        <v>0</v>
      </c>
    </row>
    <row r="123" spans="1:8" s="35" customFormat="1" ht="15" customHeight="1" x14ac:dyDescent="0.3">
      <c r="A123" s="69"/>
      <c r="B123" s="69"/>
      <c r="C123" s="71"/>
      <c r="D123" s="73"/>
      <c r="E123" s="69"/>
      <c r="F123" s="33" t="s">
        <v>175</v>
      </c>
      <c r="G123" s="17">
        <v>44183</v>
      </c>
      <c r="H123" s="18">
        <v>243927</v>
      </c>
    </row>
    <row r="124" spans="1:8" s="35" customFormat="1" ht="15" customHeight="1" x14ac:dyDescent="0.3">
      <c r="A124" s="69"/>
      <c r="B124" s="69"/>
      <c r="C124" s="71"/>
      <c r="D124" s="73"/>
      <c r="E124" s="69"/>
      <c r="F124" s="33" t="s">
        <v>176</v>
      </c>
      <c r="G124" s="17">
        <v>44183</v>
      </c>
      <c r="H124" s="18">
        <v>538032</v>
      </c>
    </row>
    <row r="125" spans="1:8" s="35" customFormat="1" ht="15" customHeight="1" x14ac:dyDescent="0.3">
      <c r="A125" s="69"/>
      <c r="B125" s="69"/>
      <c r="C125" s="71"/>
      <c r="D125" s="73"/>
      <c r="E125" s="69"/>
      <c r="F125" s="33" t="s">
        <v>92</v>
      </c>
      <c r="G125" s="17">
        <v>44183</v>
      </c>
      <c r="H125" s="18">
        <v>-4485000</v>
      </c>
    </row>
    <row r="126" spans="1:8" s="35" customFormat="1" ht="15" customHeight="1" x14ac:dyDescent="0.3">
      <c r="A126" s="69"/>
      <c r="B126" s="69"/>
      <c r="C126" s="71"/>
      <c r="D126" s="73"/>
      <c r="E126" s="69"/>
      <c r="F126" s="33" t="s">
        <v>177</v>
      </c>
      <c r="G126" s="17">
        <v>44196</v>
      </c>
      <c r="H126" s="18">
        <v>111680</v>
      </c>
    </row>
    <row r="127" spans="1:8" s="35" customFormat="1" ht="15" customHeight="1" x14ac:dyDescent="0.3">
      <c r="A127" s="69"/>
      <c r="B127" s="69"/>
      <c r="C127" s="72"/>
      <c r="D127" s="73"/>
      <c r="E127" s="69"/>
      <c r="F127" s="33" t="s">
        <v>178</v>
      </c>
      <c r="G127" s="17">
        <v>44266</v>
      </c>
      <c r="H127" s="18">
        <v>0</v>
      </c>
    </row>
    <row r="128" spans="1:8" ht="15" customHeight="1" x14ac:dyDescent="0.3">
      <c r="A128" s="54" t="s">
        <v>106</v>
      </c>
      <c r="B128" s="56" t="s">
        <v>179</v>
      </c>
      <c r="C128" s="58">
        <v>4872647.17</v>
      </c>
      <c r="D128" s="58">
        <v>3851008.27</v>
      </c>
      <c r="E128" s="60" t="s">
        <v>180</v>
      </c>
      <c r="F128" s="33" t="s">
        <v>181</v>
      </c>
      <c r="G128" s="17">
        <v>44042</v>
      </c>
      <c r="H128" s="18">
        <v>185000</v>
      </c>
    </row>
    <row r="129" spans="1:8" ht="15" customHeight="1" x14ac:dyDescent="0.3">
      <c r="A129" s="55"/>
      <c r="B129" s="57"/>
      <c r="C129" s="59"/>
      <c r="D129" s="59"/>
      <c r="E129" s="61"/>
      <c r="F129" s="33" t="s">
        <v>182</v>
      </c>
      <c r="G129" s="17">
        <v>44069</v>
      </c>
      <c r="H129" s="18">
        <v>1506971</v>
      </c>
    </row>
    <row r="130" spans="1:8" ht="15" customHeight="1" x14ac:dyDescent="0.3">
      <c r="A130" s="55"/>
      <c r="B130" s="57"/>
      <c r="C130" s="59"/>
      <c r="D130" s="59"/>
      <c r="E130" s="61"/>
      <c r="F130" s="33" t="s">
        <v>183</v>
      </c>
      <c r="G130" s="17">
        <v>44084</v>
      </c>
      <c r="H130" s="18">
        <v>130000</v>
      </c>
    </row>
    <row r="131" spans="1:8" ht="15" customHeight="1" x14ac:dyDescent="0.3">
      <c r="A131" s="55"/>
      <c r="B131" s="57"/>
      <c r="C131" s="59"/>
      <c r="D131" s="59"/>
      <c r="E131" s="61"/>
      <c r="F131" s="33" t="s">
        <v>184</v>
      </c>
      <c r="G131" s="17">
        <v>44126</v>
      </c>
      <c r="H131" s="18">
        <v>2250000</v>
      </c>
    </row>
    <row r="132" spans="1:8" ht="15" customHeight="1" x14ac:dyDescent="0.3">
      <c r="A132" s="55"/>
      <c r="B132" s="57"/>
      <c r="C132" s="59"/>
      <c r="D132" s="59"/>
      <c r="E132" s="61"/>
      <c r="F132" s="33" t="s">
        <v>185</v>
      </c>
      <c r="G132" s="17">
        <v>44126</v>
      </c>
      <c r="H132" s="18">
        <v>2023</v>
      </c>
    </row>
    <row r="133" spans="1:8" ht="15" customHeight="1" x14ac:dyDescent="0.3">
      <c r="A133" s="55"/>
      <c r="B133" s="57"/>
      <c r="C133" s="59"/>
      <c r="D133" s="59"/>
      <c r="E133" s="61"/>
      <c r="F133" s="33" t="s">
        <v>186</v>
      </c>
      <c r="G133" s="17">
        <v>44168</v>
      </c>
      <c r="H133" s="18">
        <v>719153</v>
      </c>
    </row>
    <row r="134" spans="1:8" ht="15" customHeight="1" x14ac:dyDescent="0.3">
      <c r="A134" s="55"/>
      <c r="B134" s="57"/>
      <c r="C134" s="59"/>
      <c r="D134" s="59"/>
      <c r="E134" s="61"/>
      <c r="F134" s="33" t="s">
        <v>187</v>
      </c>
      <c r="G134" s="17">
        <v>44238</v>
      </c>
      <c r="H134" s="18">
        <v>20000</v>
      </c>
    </row>
    <row r="135" spans="1:8" ht="15" customHeight="1" x14ac:dyDescent="0.3">
      <c r="A135" s="55"/>
      <c r="B135" s="57"/>
      <c r="C135" s="59"/>
      <c r="D135" s="59"/>
      <c r="E135" s="61"/>
      <c r="F135" s="33" t="s">
        <v>188</v>
      </c>
      <c r="G135" s="17">
        <v>44266</v>
      </c>
      <c r="H135" s="18">
        <v>-38998</v>
      </c>
    </row>
    <row r="136" spans="1:8" ht="27" customHeight="1" x14ac:dyDescent="0.3">
      <c r="A136" s="62" t="s">
        <v>106</v>
      </c>
      <c r="B136" s="62" t="s">
        <v>189</v>
      </c>
      <c r="C136" s="63">
        <v>12216981</v>
      </c>
      <c r="D136" s="58">
        <v>6493350.71</v>
      </c>
      <c r="E136" s="65" t="s">
        <v>190</v>
      </c>
      <c r="F136" s="36" t="s">
        <v>144</v>
      </c>
      <c r="G136" s="17">
        <v>44000</v>
      </c>
      <c r="H136" s="18">
        <v>250000</v>
      </c>
    </row>
    <row r="137" spans="1:8" ht="27" customHeight="1" x14ac:dyDescent="0.3">
      <c r="A137" s="62"/>
      <c r="B137" s="62"/>
      <c r="C137" s="64"/>
      <c r="D137" s="59"/>
      <c r="E137" s="65"/>
      <c r="F137" s="36" t="s">
        <v>191</v>
      </c>
      <c r="G137" s="17">
        <v>44014</v>
      </c>
      <c r="H137" s="18">
        <v>823429</v>
      </c>
    </row>
    <row r="138" spans="1:8" ht="27" customHeight="1" x14ac:dyDescent="0.3">
      <c r="A138" s="62"/>
      <c r="B138" s="62"/>
      <c r="C138" s="64"/>
      <c r="D138" s="59"/>
      <c r="E138" s="65"/>
      <c r="F138" s="36" t="s">
        <v>192</v>
      </c>
      <c r="G138" s="17">
        <v>44069</v>
      </c>
      <c r="H138" s="18">
        <v>1000000</v>
      </c>
    </row>
    <row r="139" spans="1:8" ht="27" customHeight="1" x14ac:dyDescent="0.3">
      <c r="A139" s="62"/>
      <c r="B139" s="62"/>
      <c r="C139" s="64"/>
      <c r="D139" s="59"/>
      <c r="E139" s="65"/>
      <c r="F139" s="36" t="s">
        <v>193</v>
      </c>
      <c r="G139" s="17">
        <v>44084</v>
      </c>
      <c r="H139" s="18">
        <v>1200000</v>
      </c>
    </row>
    <row r="140" spans="1:8" ht="27" customHeight="1" x14ac:dyDescent="0.3">
      <c r="A140" s="62"/>
      <c r="B140" s="62"/>
      <c r="C140" s="64"/>
      <c r="D140" s="59"/>
      <c r="E140" s="65"/>
      <c r="F140" s="36" t="s">
        <v>194</v>
      </c>
      <c r="G140" s="17">
        <v>44154</v>
      </c>
      <c r="H140" s="18">
        <v>500000</v>
      </c>
    </row>
    <row r="141" spans="1:8" ht="27" customHeight="1" x14ac:dyDescent="0.3">
      <c r="A141" s="62"/>
      <c r="B141" s="62"/>
      <c r="C141" s="64"/>
      <c r="D141" s="59"/>
      <c r="E141" s="65"/>
      <c r="F141" s="36" t="s">
        <v>195</v>
      </c>
      <c r="G141" s="17">
        <v>44168</v>
      </c>
      <c r="H141" s="18">
        <v>31908</v>
      </c>
    </row>
    <row r="142" spans="1:8" ht="27" customHeight="1" x14ac:dyDescent="0.3">
      <c r="A142" s="62"/>
      <c r="B142" s="62"/>
      <c r="C142" s="64"/>
      <c r="D142" s="59"/>
      <c r="E142" s="65"/>
      <c r="F142" s="36" t="s">
        <v>196</v>
      </c>
      <c r="G142" s="17">
        <v>44168</v>
      </c>
      <c r="H142" s="18">
        <v>100000</v>
      </c>
    </row>
    <row r="143" spans="1:8" ht="27" customHeight="1" x14ac:dyDescent="0.3">
      <c r="A143" s="62"/>
      <c r="B143" s="62"/>
      <c r="C143" s="64"/>
      <c r="D143" s="59"/>
      <c r="E143" s="65"/>
      <c r="F143" s="36" t="s">
        <v>197</v>
      </c>
      <c r="G143" s="17">
        <v>44174</v>
      </c>
      <c r="H143" s="18">
        <v>250000</v>
      </c>
    </row>
    <row r="144" spans="1:8" ht="27" customHeight="1" x14ac:dyDescent="0.3">
      <c r="A144" s="62"/>
      <c r="B144" s="62"/>
      <c r="C144" s="64"/>
      <c r="D144" s="59"/>
      <c r="E144" s="65"/>
      <c r="F144" s="36" t="s">
        <v>198</v>
      </c>
      <c r="G144" s="17">
        <v>44174</v>
      </c>
      <c r="H144" s="18">
        <v>12994</v>
      </c>
    </row>
    <row r="145" spans="1:8" ht="27" customHeight="1" x14ac:dyDescent="0.3">
      <c r="A145" s="62"/>
      <c r="B145" s="62"/>
      <c r="C145" s="64"/>
      <c r="D145" s="59"/>
      <c r="E145" s="65"/>
      <c r="F145" s="24" t="s">
        <v>199</v>
      </c>
      <c r="G145" s="17">
        <v>44183</v>
      </c>
      <c r="H145" s="18">
        <v>6848650</v>
      </c>
    </row>
    <row r="146" spans="1:8" x14ac:dyDescent="0.3">
      <c r="A146" s="47" t="s">
        <v>200</v>
      </c>
      <c r="B146" s="48"/>
      <c r="C146" s="37">
        <f>SUM(C11:C145)</f>
        <v>1240545416.4700003</v>
      </c>
      <c r="D146" s="37">
        <f>SUM(D11:D145)</f>
        <v>1161517696.9900002</v>
      </c>
      <c r="E146" s="38"/>
      <c r="F146" s="49" t="s">
        <v>201</v>
      </c>
      <c r="G146" s="49"/>
      <c r="H146" s="39">
        <f>(SUM(H11:H22))+(SUM(H24:H145))</f>
        <v>1191251913</v>
      </c>
    </row>
    <row r="147" spans="1:8" x14ac:dyDescent="0.3">
      <c r="C147" s="41"/>
      <c r="D147" s="41"/>
    </row>
    <row r="148" spans="1:8" x14ac:dyDescent="0.3">
      <c r="A148" s="50" t="s">
        <v>202</v>
      </c>
      <c r="B148" s="50"/>
      <c r="C148" s="42">
        <f>C7-C146</f>
        <v>9454583.529999733</v>
      </c>
      <c r="D148" s="42">
        <f>D7-D146</f>
        <v>88482303.009999752</v>
      </c>
      <c r="E148" s="43"/>
      <c r="F148" s="44"/>
      <c r="G148" s="45"/>
    </row>
    <row r="150" spans="1:8" ht="30" customHeight="1" x14ac:dyDescent="0.3">
      <c r="A150" s="51" t="s">
        <v>203</v>
      </c>
      <c r="B150" s="51"/>
      <c r="C150" s="51"/>
      <c r="D150" s="51"/>
      <c r="E150" s="51"/>
      <c r="F150" s="51"/>
      <c r="G150" s="51"/>
      <c r="H150" s="51"/>
    </row>
    <row r="152" spans="1:8" ht="61.95" customHeight="1" x14ac:dyDescent="0.3">
      <c r="A152" s="52" t="s">
        <v>204</v>
      </c>
      <c r="B152" s="53"/>
      <c r="C152" s="53"/>
      <c r="D152" s="53"/>
      <c r="E152" s="53"/>
      <c r="F152" s="53"/>
      <c r="G152" s="53"/>
      <c r="H152" s="53"/>
    </row>
    <row r="153" spans="1:8" x14ac:dyDescent="0.3">
      <c r="C153" s="41"/>
    </row>
  </sheetData>
  <sheetProtection algorithmName="SHA-512" hashValue="STf0BdnR71cpJRvHAyKnYRyneFP0R7ni6LEuSxcxmY/PgOSQYPghmpSN/nmTymQrD+rk3LRq52DyvFeLrhenHg==" saltValue="6e16AxqLIZbdgdatGFpY6g==" spinCount="100000" sheet="1" objects="1" scenarios="1"/>
  <mergeCells count="91">
    <mergeCell ref="A1:H1"/>
    <mergeCell ref="A2:H2"/>
    <mergeCell ref="A3:H3"/>
    <mergeCell ref="A5:H5"/>
    <mergeCell ref="A9:A10"/>
    <mergeCell ref="B9:B10"/>
    <mergeCell ref="C9:C10"/>
    <mergeCell ref="D9:D10"/>
    <mergeCell ref="E9:E10"/>
    <mergeCell ref="F9:H9"/>
    <mergeCell ref="A13:A14"/>
    <mergeCell ref="B13:B14"/>
    <mergeCell ref="C13:C14"/>
    <mergeCell ref="D13:D14"/>
    <mergeCell ref="E13:E14"/>
    <mergeCell ref="A11:A12"/>
    <mergeCell ref="B11:B12"/>
    <mergeCell ref="C11:C12"/>
    <mergeCell ref="D11:D12"/>
    <mergeCell ref="E11:E12"/>
    <mergeCell ref="F23:H23"/>
    <mergeCell ref="A16:A18"/>
    <mergeCell ref="B16:B18"/>
    <mergeCell ref="C16:C18"/>
    <mergeCell ref="D16:D18"/>
    <mergeCell ref="E16:E18"/>
    <mergeCell ref="A21:A22"/>
    <mergeCell ref="B21:B22"/>
    <mergeCell ref="C21:C22"/>
    <mergeCell ref="D21:D22"/>
    <mergeCell ref="E21:E22"/>
    <mergeCell ref="A23:A24"/>
    <mergeCell ref="B23:B24"/>
    <mergeCell ref="C23:C24"/>
    <mergeCell ref="D23:D24"/>
    <mergeCell ref="E23:E24"/>
    <mergeCell ref="A35:A39"/>
    <mergeCell ref="B35:B39"/>
    <mergeCell ref="C35:C39"/>
    <mergeCell ref="D35:D39"/>
    <mergeCell ref="E35:E39"/>
    <mergeCell ref="A26:A34"/>
    <mergeCell ref="B26:B34"/>
    <mergeCell ref="C26:C34"/>
    <mergeCell ref="D26:D34"/>
    <mergeCell ref="E26:E34"/>
    <mergeCell ref="A46:A49"/>
    <mergeCell ref="B46:B49"/>
    <mergeCell ref="C46:C49"/>
    <mergeCell ref="D46:D49"/>
    <mergeCell ref="E46:E49"/>
    <mergeCell ref="A41:A45"/>
    <mergeCell ref="B41:B45"/>
    <mergeCell ref="C41:C45"/>
    <mergeCell ref="D41:D45"/>
    <mergeCell ref="E41:E45"/>
    <mergeCell ref="A56:A57"/>
    <mergeCell ref="B56:B57"/>
    <mergeCell ref="C56:C57"/>
    <mergeCell ref="D56:D57"/>
    <mergeCell ref="E56:E57"/>
    <mergeCell ref="A54:A55"/>
    <mergeCell ref="B54:B55"/>
    <mergeCell ref="C54:C55"/>
    <mergeCell ref="D54:D55"/>
    <mergeCell ref="E54:E55"/>
    <mergeCell ref="A88:A127"/>
    <mergeCell ref="B88:B127"/>
    <mergeCell ref="C88:C127"/>
    <mergeCell ref="D88:D127"/>
    <mergeCell ref="E88:E127"/>
    <mergeCell ref="A58:A87"/>
    <mergeCell ref="B58:B87"/>
    <mergeCell ref="C58:C87"/>
    <mergeCell ref="D58:D87"/>
    <mergeCell ref="E58:E87"/>
    <mergeCell ref="A136:A145"/>
    <mergeCell ref="B136:B145"/>
    <mergeCell ref="C136:C145"/>
    <mergeCell ref="D136:D145"/>
    <mergeCell ref="E136:E145"/>
    <mergeCell ref="A128:A135"/>
    <mergeCell ref="B128:B135"/>
    <mergeCell ref="C128:C135"/>
    <mergeCell ref="D128:D135"/>
    <mergeCell ref="E128:E135"/>
    <mergeCell ref="A146:B146"/>
    <mergeCell ref="F146:G146"/>
    <mergeCell ref="A148:B148"/>
    <mergeCell ref="A150:H150"/>
    <mergeCell ref="A152:H152"/>
  </mergeCells>
  <pageMargins left="0.7" right="0.7" top="0.5" bottom="0.5" header="0.3" footer="0.3"/>
  <pageSetup scale="61" fitToHeight="10" orientation="landscape" r:id="rId1"/>
  <rowBreaks count="6" manualBreakCount="6">
    <brk id="18" max="7" man="1"/>
    <brk id="25" max="7" man="1"/>
    <brk id="40" max="7" man="1"/>
    <brk id="55" max="7" man="1"/>
    <brk id="87" max="7" man="1"/>
    <brk id="127"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136A7C988D8C44AE64F5590D8C7D6D" ma:contentTypeVersion="10" ma:contentTypeDescription="Create a new document." ma:contentTypeScope="" ma:versionID="cb61486ad77695bcbf5a94525bd0146f">
  <xsd:schema xmlns:xsd="http://www.w3.org/2001/XMLSchema" xmlns:xs="http://www.w3.org/2001/XMLSchema" xmlns:p="http://schemas.microsoft.com/office/2006/metadata/properties" xmlns:ns3="36bcf013-c9c4-4d98-ba76-bab7c779f384" xmlns:ns4="e1896a94-35d9-4b2e-98be-5fbf836ac4f8" targetNamespace="http://schemas.microsoft.com/office/2006/metadata/properties" ma:root="true" ma:fieldsID="c721a54af040dd90094f00eaca0ef428" ns3:_="" ns4:_="">
    <xsd:import namespace="36bcf013-c9c4-4d98-ba76-bab7c779f384"/>
    <xsd:import namespace="e1896a94-35d9-4b2e-98be-5fbf836ac4f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bcf013-c9c4-4d98-ba76-bab7c779f3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896a94-35d9-4b2e-98be-5fbf836ac4f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6877E9-0D3B-43AD-881C-BA4B0F821161}">
  <ds:schemaRefs>
    <ds:schemaRef ds:uri="http://purl.org/dc/terms/"/>
    <ds:schemaRef ds:uri="e1896a94-35d9-4b2e-98be-5fbf836ac4f8"/>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6bcf013-c9c4-4d98-ba76-bab7c779f384"/>
    <ds:schemaRef ds:uri="http://www.w3.org/XML/1998/namespace"/>
    <ds:schemaRef ds:uri="http://purl.org/dc/dcmitype/"/>
  </ds:schemaRefs>
</ds:datastoreItem>
</file>

<file path=customXml/itemProps2.xml><?xml version="1.0" encoding="utf-8"?>
<ds:datastoreItem xmlns:ds="http://schemas.openxmlformats.org/officeDocument/2006/customXml" ds:itemID="{3443BFED-64F6-4059-8468-8121E7FC860C}">
  <ds:schemaRefs>
    <ds:schemaRef ds:uri="http://schemas.microsoft.com/sharepoint/v3/contenttype/forms"/>
  </ds:schemaRefs>
</ds:datastoreItem>
</file>

<file path=customXml/itemProps3.xml><?xml version="1.0" encoding="utf-8"?>
<ds:datastoreItem xmlns:ds="http://schemas.openxmlformats.org/officeDocument/2006/customXml" ds:itemID="{D75C949D-E7BB-47CD-8DEE-033E10A05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bcf013-c9c4-4d98-ba76-bab7c779f384"/>
    <ds:schemaRef ds:uri="e1896a94-35d9-4b2e-98be-5fbf836a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CRF Report</vt:lpstr>
      <vt:lpstr>'CRF Report'!Print_Area</vt:lpstr>
      <vt:lpstr>'CRF Report'!Print_Titles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Stewart, Darryl</dc:creator>
  <cp:lastModifiedBy>Stewart, Darryl</cp:lastModifiedBy>
  <dcterms:created xsi:type="dcterms:W3CDTF">2021-03-16T12:49:48Z</dcterms:created>
  <dcterms:modified xsi:type="dcterms:W3CDTF">2021-03-16T17:00:05Z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0x010100CE136A7C988D8C44AE64F5590D8C7D6D</vt:lpwstr>
  </property>
</Properties>
</file>